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表一" sheetId="1" r:id="rId1"/>
    <sheet name="表二" sheetId="2" r:id="rId2"/>
  </sheets>
  <definedNames>
    <definedName name="_xlnm.Print_Titles" localSheetId="1">'表二'!$1:$5</definedName>
    <definedName name="_xlnm.Print_Titles" localSheetId="0">'表一'!$1:$6</definedName>
    <definedName name="地区名称" localSheetId="1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<sst xmlns="http://schemas.openxmlformats.org/spreadsheetml/2006/main" count="77" uniqueCount="60">
  <si>
    <t>附表2-1</t>
  </si>
  <si>
    <t>新区2016年一般公共财政预算收支平衡表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</si>
  <si>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</si>
  <si>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</si>
  <si>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</si>
  <si>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</si>
  <si>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2016年预算数
A</t>
  </si>
  <si>
    <t>调整数
B</t>
  </si>
  <si>
    <t>2016年
预算调整数
A+B</t>
  </si>
  <si>
    <t>2016年预算调整数为
2016年预算数%
（A+B)/A</t>
  </si>
  <si>
    <t>本级收入合计</t>
  </si>
  <si>
    <t>本级支出合计</t>
  </si>
  <si>
    <t xml:space="preserve">         城乡社区支出</t>
  </si>
  <si>
    <t xml:space="preserve">           城乡社区公共设施</t>
  </si>
  <si>
    <t xml:space="preserve">             其他城乡社区公共设施支出</t>
  </si>
  <si>
    <t xml:space="preserve">           其他城乡社区支出</t>
  </si>
  <si>
    <t xml:space="preserve">             其他城乡社区支出</t>
  </si>
  <si>
    <t>转移性收入</t>
  </si>
  <si>
    <t>转移性支出</t>
  </si>
  <si>
    <t xml:space="preserve">  上级补助收入</t>
  </si>
  <si>
    <t xml:space="preserve">  上解上级支出</t>
  </si>
  <si>
    <t xml:space="preserve">  地方政府债券收入</t>
  </si>
  <si>
    <t xml:space="preserve">  补助下级支出</t>
  </si>
  <si>
    <t xml:space="preserve">  下级上解收入</t>
  </si>
  <si>
    <t xml:space="preserve">  调出资金</t>
  </si>
  <si>
    <t xml:space="preserve">  上年结余收入</t>
  </si>
  <si>
    <t xml:space="preserve">  年终结余</t>
  </si>
  <si>
    <t xml:space="preserve">    上年结转</t>
  </si>
  <si>
    <t xml:space="preserve">    结转</t>
  </si>
  <si>
    <t xml:space="preserve">    净结余</t>
  </si>
  <si>
    <t xml:space="preserve">  调入资金</t>
  </si>
  <si>
    <t xml:space="preserve">  地方政府债券还本支出</t>
  </si>
  <si>
    <t xml:space="preserve">  转贷地方政府债券收入</t>
  </si>
  <si>
    <t xml:space="preserve">  转贷地方政府债券支出</t>
  </si>
  <si>
    <t xml:space="preserve">  接受其他地区援助收入</t>
  </si>
  <si>
    <t xml:space="preserve">  援助其他地区支出</t>
  </si>
  <si>
    <t>收入总计</t>
  </si>
  <si>
    <t>支出总计</t>
  </si>
  <si>
    <t>附表2-2</t>
  </si>
  <si>
    <t xml:space="preserve"> </t>
  </si>
  <si>
    <t>新区2016年政府性基金预算收支表</t>
  </si>
  <si>
    <t>收入</t>
  </si>
  <si>
    <t>支出</t>
  </si>
  <si>
    <t>项目</t>
  </si>
  <si>
    <t>2015年预算数
A</t>
  </si>
  <si>
    <t>2015年
预算调整数
A+B</t>
  </si>
  <si>
    <t>2015年预算调整数为
2015年预算数%
（A+B)/A</t>
  </si>
  <si>
    <t>政府性基金收入合计</t>
  </si>
  <si>
    <t>政府性基金支出合计</t>
  </si>
  <si>
    <t xml:space="preserve">     其中：国有土地使用权出让收入安排的支出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</si>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</sst>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 "/>
  </numFmts>
  <fonts count="29"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7" borderId="1" applyNumberFormat="0" applyAlignment="0" applyProtection="0"/>
    <xf numFmtId="0" fontId="20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0" fillId="0" borderId="0">
      <alignment vertical="center"/>
      <protection/>
    </xf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0" fillId="11" borderId="0" applyNumberFormat="0" applyBorder="0" applyAlignment="0" applyProtection="0"/>
    <xf numFmtId="0" fontId="11" fillId="0" borderId="4" applyNumberFormat="0" applyFill="0" applyAlignment="0" applyProtection="0"/>
    <xf numFmtId="0" fontId="13" fillId="12" borderId="0" applyNumberFormat="0" applyBorder="0" applyAlignment="0" applyProtection="0"/>
    <xf numFmtId="0" fontId="22" fillId="0" borderId="5" applyNumberFormat="0" applyFill="0" applyAlignment="0" applyProtection="0"/>
    <xf numFmtId="0" fontId="13" fillId="13" borderId="0" applyNumberFormat="0" applyBorder="0" applyAlignment="0" applyProtection="0"/>
    <xf numFmtId="0" fontId="23" fillId="7" borderId="6" applyNumberFormat="0" applyAlignment="0" applyProtection="0"/>
    <xf numFmtId="0" fontId="17" fillId="7" borderId="1" applyNumberFormat="0" applyAlignment="0" applyProtection="0"/>
    <xf numFmtId="0" fontId="9" fillId="14" borderId="7" applyNumberFormat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16" borderId="0" applyNumberFormat="0" applyBorder="0" applyAlignment="0" applyProtection="0"/>
    <xf numFmtId="0" fontId="12" fillId="0" borderId="8" applyNumberFormat="0" applyFill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9" applyNumberFormat="0" applyFill="0" applyAlignment="0" applyProtection="0"/>
    <xf numFmtId="0" fontId="1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4" fillId="17" borderId="0" applyNumberFormat="0" applyBorder="0" applyAlignment="0" applyProtection="0"/>
    <xf numFmtId="0" fontId="10" fillId="11" borderId="0" applyNumberFormat="0" applyBorder="0" applyAlignment="0" applyProtection="0"/>
    <xf numFmtId="0" fontId="13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3" fillId="7" borderId="6" applyNumberFormat="0" applyAlignment="0" applyProtection="0"/>
    <xf numFmtId="0" fontId="10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3" fillId="20" borderId="0" applyNumberFormat="0" applyBorder="0" applyAlignment="0" applyProtection="0"/>
    <xf numFmtId="0" fontId="10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17" borderId="0" applyNumberFormat="0" applyBorder="0" applyAlignment="0" applyProtection="0"/>
    <xf numFmtId="0" fontId="13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4" borderId="7" applyNumberFormat="0" applyAlignment="0" applyProtection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3" applyNumberFormat="0" applyFill="0" applyAlignment="0" applyProtection="0"/>
    <xf numFmtId="0" fontId="1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9" fillId="3" borderId="0" applyNumberFormat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4" borderId="1" applyNumberFormat="0" applyAlignment="0" applyProtection="0"/>
    <xf numFmtId="0" fontId="0" fillId="9" borderId="2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114" applyFont="1" applyFill="1" applyAlignment="1">
      <alignment vertical="center"/>
      <protection/>
    </xf>
    <xf numFmtId="10" fontId="0" fillId="0" borderId="0" xfId="114" applyNumberFormat="1" applyFont="1" applyFill="1" applyAlignment="1">
      <alignment vertical="center"/>
      <protection/>
    </xf>
    <xf numFmtId="0" fontId="1" fillId="0" borderId="0" xfId="114" applyFont="1" applyFill="1" applyAlignment="1">
      <alignment vertical="center"/>
      <protection/>
    </xf>
    <xf numFmtId="0" fontId="2" fillId="0" borderId="0" xfId="114" applyFont="1" applyFill="1" applyAlignment="1">
      <alignment horizontal="center" vertical="center"/>
      <protection/>
    </xf>
    <xf numFmtId="0" fontId="3" fillId="0" borderId="0" xfId="114" applyFont="1" applyFill="1" applyAlignment="1">
      <alignment vertical="center"/>
      <protection/>
    </xf>
    <xf numFmtId="0" fontId="1" fillId="0" borderId="10" xfId="114" applyFont="1" applyFill="1" applyBorder="1" applyAlignment="1">
      <alignment horizontal="distributed" vertical="center"/>
      <protection/>
    </xf>
    <xf numFmtId="0" fontId="1" fillId="0" borderId="11" xfId="114" applyFont="1" applyFill="1" applyBorder="1" applyAlignment="1">
      <alignment horizontal="distributed" vertical="center"/>
      <protection/>
    </xf>
    <xf numFmtId="0" fontId="1" fillId="0" borderId="12" xfId="114" applyFont="1" applyFill="1" applyBorder="1" applyAlignment="1">
      <alignment horizontal="distributed" vertical="center"/>
      <protection/>
    </xf>
    <xf numFmtId="0" fontId="1" fillId="0" borderId="13" xfId="114" applyFont="1" applyFill="1" applyBorder="1" applyAlignment="1">
      <alignment horizontal="distributed" vertical="center"/>
      <protection/>
    </xf>
    <xf numFmtId="0" fontId="4" fillId="0" borderId="14" xfId="114" applyFont="1" applyFill="1" applyBorder="1" applyAlignment="1">
      <alignment horizontal="distributed" vertical="center"/>
      <protection/>
    </xf>
    <xf numFmtId="0" fontId="4" fillId="0" borderId="14" xfId="114" applyFont="1" applyFill="1" applyBorder="1" applyAlignment="1">
      <alignment horizontal="center" vertical="center" wrapText="1"/>
      <protection/>
    </xf>
    <xf numFmtId="10" fontId="4" fillId="0" borderId="14" xfId="114" applyNumberFormat="1" applyFont="1" applyFill="1" applyBorder="1" applyAlignment="1">
      <alignment horizontal="center" vertical="center" wrapText="1"/>
      <protection/>
    </xf>
    <xf numFmtId="176" fontId="4" fillId="0" borderId="14" xfId="25" applyNumberFormat="1" applyFont="1" applyFill="1" applyBorder="1" applyAlignment="1">
      <alignment vertical="center" wrapText="1"/>
    </xf>
    <xf numFmtId="9" fontId="5" fillId="0" borderId="14" xfId="102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176" fontId="5" fillId="0" borderId="14" xfId="25" applyNumberFormat="1" applyFont="1" applyFill="1" applyBorder="1" applyAlignment="1">
      <alignment vertical="center" wrapText="1"/>
    </xf>
    <xf numFmtId="0" fontId="5" fillId="0" borderId="14" xfId="114" applyFont="1" applyFill="1" applyBorder="1" applyAlignment="1">
      <alignment horizontal="distributed" vertical="center"/>
      <protection/>
    </xf>
    <xf numFmtId="0" fontId="4" fillId="0" borderId="14" xfId="114" applyFont="1" applyFill="1" applyBorder="1" applyAlignment="1">
      <alignment vertical="center"/>
      <protection/>
    </xf>
    <xf numFmtId="9" fontId="4" fillId="0" borderId="14" xfId="102" applyNumberFormat="1" applyFont="1" applyFill="1" applyBorder="1" applyAlignment="1">
      <alignment vertical="center" wrapText="1"/>
    </xf>
    <xf numFmtId="0" fontId="5" fillId="0" borderId="14" xfId="114" applyFont="1" applyFill="1" applyBorder="1" applyAlignment="1">
      <alignment vertical="center"/>
      <protection/>
    </xf>
    <xf numFmtId="3" fontId="5" fillId="0" borderId="14" xfId="114" applyNumberFormat="1" applyFont="1" applyFill="1" applyBorder="1" applyAlignment="1" applyProtection="1">
      <alignment vertical="center"/>
      <protection/>
    </xf>
    <xf numFmtId="0" fontId="6" fillId="0" borderId="15" xfId="114" applyFont="1" applyFill="1" applyBorder="1" applyAlignment="1">
      <alignment horizontal="left" vertical="center"/>
      <protection/>
    </xf>
    <xf numFmtId="10" fontId="6" fillId="0" borderId="15" xfId="114" applyNumberFormat="1" applyFont="1" applyFill="1" applyBorder="1" applyAlignment="1">
      <alignment horizontal="left" vertical="center"/>
      <protection/>
    </xf>
    <xf numFmtId="0" fontId="6" fillId="0" borderId="0" xfId="114" applyFont="1" applyFill="1" applyAlignment="1">
      <alignment vertical="center"/>
      <protection/>
    </xf>
    <xf numFmtId="176" fontId="0" fillId="0" borderId="0" xfId="114" applyNumberFormat="1" applyFont="1" applyFill="1" applyAlignment="1">
      <alignment vertical="center"/>
      <protection/>
    </xf>
    <xf numFmtId="0" fontId="0" fillId="0" borderId="0" xfId="114" applyFont="1" applyFill="1" applyAlignment="1">
      <alignment horizontal="right" vertical="center"/>
      <protection/>
    </xf>
    <xf numFmtId="0" fontId="0" fillId="0" borderId="0" xfId="114" applyFont="1" applyFill="1" applyAlignment="1">
      <alignment horizontal="center" vertical="center"/>
      <protection/>
    </xf>
    <xf numFmtId="9" fontId="4" fillId="0" borderId="14" xfId="102" applyNumberFormat="1" applyFont="1" applyFill="1" applyBorder="1" applyAlignment="1">
      <alignment vertical="center"/>
    </xf>
    <xf numFmtId="9" fontId="5" fillId="0" borderId="14" xfId="10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7" fontId="1" fillId="0" borderId="21" xfId="0" applyNumberFormat="1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horizontal="center" vertical="center" wrapText="1"/>
    </xf>
    <xf numFmtId="176" fontId="5" fillId="0" borderId="14" xfId="25" applyNumberFormat="1" applyFont="1" applyFill="1" applyBorder="1" applyAlignment="1">
      <alignment vertical="center"/>
    </xf>
    <xf numFmtId="10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9" fontId="4" fillId="0" borderId="14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9" fontId="5" fillId="0" borderId="14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>
      <alignment horizontal="distributed" vertical="center"/>
    </xf>
    <xf numFmtId="176" fontId="4" fillId="0" borderId="14" xfId="25" applyNumberFormat="1" applyFont="1" applyFill="1" applyBorder="1" applyAlignment="1">
      <alignment vertical="center"/>
    </xf>
    <xf numFmtId="9" fontId="5" fillId="0" borderId="14" xfId="28" applyNumberFormat="1" applyFont="1" applyFill="1" applyBorder="1" applyAlignment="1">
      <alignment vertical="center"/>
    </xf>
  </cellXfs>
  <cellStyles count="12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40% - 强调文字颜色 2_03.深圳市本级2015年政府预算(草案)附件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40% - 强调文字颜色 1_03.深圳市本级2015年政府预算(草案)附件" xfId="35"/>
    <cellStyle name="标题" xfId="36"/>
    <cellStyle name="解释性文本" xfId="37"/>
    <cellStyle name="标题 1" xfId="38"/>
    <cellStyle name="20% - 强调文字颜色 5_03.深圳市本级2015年政府预算(草案)附件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4_03.深圳市本级2015年政府预算(草案)附件" xfId="51"/>
    <cellStyle name="40% - 强调文字颜色 1 2" xfId="52"/>
    <cellStyle name="汇总" xfId="53"/>
    <cellStyle name="好" xfId="54"/>
    <cellStyle name="40% - 强调文字颜色 3_03.深圳市本级2015年政府预算(草案)附件" xfId="55"/>
    <cellStyle name="40% - 强调文字颜色 2 2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20% - 强调文字颜色 1_03.深圳市本级2015年政府预算(草案)附件" xfId="76"/>
    <cellStyle name="20% - 强调文字颜色 2 2" xfId="77"/>
    <cellStyle name="20% - 强调文字颜色 2_03.深圳市本级2015年政府预算(草案)附件" xfId="78"/>
    <cellStyle name="常规 2 4" xfId="79"/>
    <cellStyle name="20% - 强调文字颜色 6_03.深圳市本级2015年政府预算(草案)附件" xfId="80"/>
    <cellStyle name="20% - 强调文字颜色 3 2" xfId="81"/>
    <cellStyle name="20% - 强调文字颜色 3_03.深圳市本级2015年政府预算(草案)附件" xfId="82"/>
    <cellStyle name="检查单元格 2" xfId="83"/>
    <cellStyle name="千位分隔 5" xfId="84"/>
    <cellStyle name="20% - 强调文字颜色 4 2" xfId="85"/>
    <cellStyle name="常规 3" xfId="86"/>
    <cellStyle name="20% - 强调文字颜色 4_03.深圳市本级2015年政府预算(草案)附件" xfId="87"/>
    <cellStyle name="20% - 强调文字颜色 5 2" xfId="88"/>
    <cellStyle name="20% - 强调文字颜色 6 2" xfId="89"/>
    <cellStyle name="40% - 强调文字颜色 3 2" xfId="90"/>
    <cellStyle name="40% - 强调文字颜色 5 2" xfId="91"/>
    <cellStyle name="40% - 强调文字颜色 5_03.深圳市本级2015年政府预算(草案)附件" xfId="92"/>
    <cellStyle name="40% - 强调文字颜色 6 2" xfId="93"/>
    <cellStyle name="40% - 强调文字颜色 6_03.深圳市本级2015年政府预算(草案)附件" xfId="94"/>
    <cellStyle name="60% - 强调文字颜色 1 2" xfId="95"/>
    <cellStyle name="60% - 强调文字颜色 2 2" xfId="96"/>
    <cellStyle name="常规 5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百分比 2" xfId="102"/>
    <cellStyle name="百分比 2 2" xfId="103"/>
    <cellStyle name="百分比 3" xfId="104"/>
    <cellStyle name="标题 1 2" xfId="105"/>
    <cellStyle name="标题 2 2" xfId="106"/>
    <cellStyle name="标题 3 2" xfId="107"/>
    <cellStyle name="标题 4 2" xfId="108"/>
    <cellStyle name="千位分隔 3" xfId="109"/>
    <cellStyle name="标题 5" xfId="110"/>
    <cellStyle name="差 2" xfId="111"/>
    <cellStyle name="常规 10" xfId="112"/>
    <cellStyle name="常规 2" xfId="113"/>
    <cellStyle name="常规 2 2" xfId="114"/>
    <cellStyle name="常规 2 2 2" xfId="115"/>
    <cellStyle name="常规 2 3" xfId="116"/>
    <cellStyle name="常规 3 2" xfId="117"/>
    <cellStyle name="常规 4" xfId="118"/>
    <cellStyle name="常规 7" xfId="119"/>
    <cellStyle name="常规 8" xfId="120"/>
    <cellStyle name="常规 9" xfId="121"/>
    <cellStyle name="好 2" xfId="122"/>
    <cellStyle name="汇总 2" xfId="123"/>
    <cellStyle name="解释性文本 2" xfId="124"/>
    <cellStyle name="警告文本 2" xfId="125"/>
    <cellStyle name="链接单元格 2" xfId="126"/>
    <cellStyle name="千位分隔 2" xfId="127"/>
    <cellStyle name="千位分隔 2 2" xfId="128"/>
    <cellStyle name="千位分隔 4" xfId="129"/>
    <cellStyle name="强调文字颜色 1 2" xfId="130"/>
    <cellStyle name="强调文字颜色 2 2" xfId="131"/>
    <cellStyle name="强调文字颜色 3 2" xfId="132"/>
    <cellStyle name="强调文字颜色 4 2" xfId="133"/>
    <cellStyle name="强调文字颜色 5 2" xfId="134"/>
    <cellStyle name="强调文字颜色 6 2" xfId="135"/>
    <cellStyle name="输入 2" xfId="136"/>
    <cellStyle name="注释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tabSelected="1" workbookViewId="0" topLeftCell="A1">
      <pane ySplit="6" topLeftCell="A7" activePane="bottomLeft" state="frozen"/>
      <selection pane="bottomLeft" activeCell="A5" sqref="A5:A6"/>
    </sheetView>
  </sheetViews>
  <sheetFormatPr defaultColWidth="9.00390625" defaultRowHeight="14.25"/>
  <cols>
    <col min="1" max="1" width="22.75390625" style="33" bestFit="1" customWidth="1"/>
    <col min="2" max="2" width="14.125" style="33" customWidth="1"/>
    <col min="3" max="3" width="13.50390625" style="33" bestFit="1" customWidth="1"/>
    <col min="4" max="4" width="14.125" style="33" customWidth="1"/>
    <col min="5" max="5" width="21.75390625" style="33" customWidth="1"/>
    <col min="6" max="6" width="36.75390625" style="33" customWidth="1"/>
    <col min="7" max="7" width="15.25390625" style="33" bestFit="1" customWidth="1"/>
    <col min="8" max="8" width="11.75390625" style="33" bestFit="1" customWidth="1"/>
    <col min="9" max="9" width="12.75390625" style="33" bestFit="1" customWidth="1"/>
    <col min="10" max="10" width="21.75390625" style="33" customWidth="1"/>
    <col min="11" max="16384" width="9.00390625" style="33" customWidth="1"/>
  </cols>
  <sheetData>
    <row r="1" ht="18" customHeight="1">
      <c r="A1" s="33" t="s">
        <v>0</v>
      </c>
    </row>
    <row r="2" spans="1:10" s="31" customFormat="1" ht="2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9" ht="20.25" customHeight="1">
      <c r="A3" s="31"/>
      <c r="G3" s="35" t="s">
        <v>2</v>
      </c>
      <c r="H3" s="35"/>
      <c r="I3" s="35"/>
    </row>
    <row r="4" spans="1:10" ht="21.75" customHeight="1">
      <c r="A4" s="36" t="s">
        <v>3</v>
      </c>
      <c r="B4" s="37"/>
      <c r="C4" s="37"/>
      <c r="D4" s="37"/>
      <c r="E4" s="38"/>
      <c r="F4" s="39" t="s">
        <v>4</v>
      </c>
      <c r="G4" s="39"/>
      <c r="H4" s="39"/>
      <c r="I4" s="39"/>
      <c r="J4" s="39"/>
    </row>
    <row r="5" spans="1:10" ht="21.75" customHeight="1">
      <c r="A5" s="40" t="s">
        <v>5</v>
      </c>
      <c r="B5" s="41" t="s">
        <v>6</v>
      </c>
      <c r="C5" s="42" t="s">
        <v>7</v>
      </c>
      <c r="D5" s="42" t="s">
        <v>8</v>
      </c>
      <c r="E5" s="43" t="s">
        <v>9</v>
      </c>
      <c r="F5" s="40" t="s">
        <v>5</v>
      </c>
      <c r="G5" s="41" t="s">
        <v>6</v>
      </c>
      <c r="H5" s="42" t="s">
        <v>7</v>
      </c>
      <c r="I5" s="42" t="s">
        <v>8</v>
      </c>
      <c r="J5" s="43" t="s">
        <v>9</v>
      </c>
    </row>
    <row r="6" spans="1:10" ht="33" customHeight="1">
      <c r="A6" s="40"/>
      <c r="B6" s="44"/>
      <c r="C6" s="45"/>
      <c r="D6" s="45"/>
      <c r="E6" s="46"/>
      <c r="F6" s="40"/>
      <c r="G6" s="44"/>
      <c r="H6" s="45"/>
      <c r="I6" s="45"/>
      <c r="J6" s="46"/>
    </row>
    <row r="7" spans="1:10" ht="19.5" customHeight="1">
      <c r="A7" s="15" t="s">
        <v>10</v>
      </c>
      <c r="B7" s="47">
        <v>387748</v>
      </c>
      <c r="C7" s="47">
        <v>0</v>
      </c>
      <c r="D7" s="47">
        <f>B7+C7</f>
        <v>387748</v>
      </c>
      <c r="E7" s="48">
        <f>D7/B7</f>
        <v>1</v>
      </c>
      <c r="F7" s="15" t="s">
        <v>11</v>
      </c>
      <c r="G7" s="47">
        <v>573916</v>
      </c>
      <c r="H7" s="47">
        <v>126521</v>
      </c>
      <c r="I7" s="47">
        <f aca="true" t="shared" si="0" ref="I7:I12">+G7+H7</f>
        <v>700437</v>
      </c>
      <c r="J7" s="57">
        <f>+I7/G7</f>
        <v>1.2204521219133113</v>
      </c>
    </row>
    <row r="8" spans="1:10" ht="19.5" customHeight="1">
      <c r="A8" s="15"/>
      <c r="B8" s="47"/>
      <c r="C8" s="47"/>
      <c r="D8" s="47"/>
      <c r="E8" s="48"/>
      <c r="F8" s="16" t="s">
        <v>12</v>
      </c>
      <c r="G8" s="47">
        <v>135350.98</v>
      </c>
      <c r="H8" s="47">
        <v>126521</v>
      </c>
      <c r="I8" s="47">
        <f t="shared" si="0"/>
        <v>261871.98</v>
      </c>
      <c r="J8" s="57">
        <f>I8/G8</f>
        <v>1.9347623489685852</v>
      </c>
    </row>
    <row r="9" spans="1:10" ht="19.5" customHeight="1">
      <c r="A9" s="15"/>
      <c r="B9" s="47"/>
      <c r="C9" s="47"/>
      <c r="D9" s="47"/>
      <c r="E9" s="48"/>
      <c r="F9" s="16" t="s">
        <v>13</v>
      </c>
      <c r="G9" s="47">
        <v>25451</v>
      </c>
      <c r="H9" s="47">
        <f>H10</f>
        <v>35529</v>
      </c>
      <c r="I9" s="47">
        <f t="shared" si="0"/>
        <v>60980</v>
      </c>
      <c r="J9" s="57"/>
    </row>
    <row r="10" spans="1:10" ht="19.5" customHeight="1">
      <c r="A10" s="15"/>
      <c r="B10" s="47"/>
      <c r="C10" s="47"/>
      <c r="D10" s="47"/>
      <c r="E10" s="48"/>
      <c r="F10" s="16" t="s">
        <v>14</v>
      </c>
      <c r="G10" s="47">
        <v>25451</v>
      </c>
      <c r="H10" s="47">
        <v>35529</v>
      </c>
      <c r="I10" s="47">
        <f t="shared" si="0"/>
        <v>60980</v>
      </c>
      <c r="J10" s="57"/>
    </row>
    <row r="11" spans="1:10" ht="19.5" customHeight="1">
      <c r="A11" s="15"/>
      <c r="B11" s="47"/>
      <c r="C11" s="47"/>
      <c r="D11" s="47"/>
      <c r="E11" s="48"/>
      <c r="F11" s="16" t="s">
        <v>15</v>
      </c>
      <c r="G11" s="47">
        <v>20341</v>
      </c>
      <c r="H11" s="47">
        <f>H12</f>
        <v>90992</v>
      </c>
      <c r="I11" s="47">
        <f t="shared" si="0"/>
        <v>111333</v>
      </c>
      <c r="J11" s="57"/>
    </row>
    <row r="12" spans="1:10" ht="19.5" customHeight="1">
      <c r="A12" s="15"/>
      <c r="B12" s="47"/>
      <c r="C12" s="47"/>
      <c r="D12" s="47"/>
      <c r="E12" s="48"/>
      <c r="F12" s="16" t="s">
        <v>16</v>
      </c>
      <c r="G12" s="47">
        <v>20341</v>
      </c>
      <c r="H12" s="47">
        <f>10992+60000+20000</f>
        <v>90992</v>
      </c>
      <c r="I12" s="47">
        <f t="shared" si="0"/>
        <v>111333</v>
      </c>
      <c r="J12" s="57"/>
    </row>
    <row r="13" spans="1:10" ht="19.5" customHeight="1">
      <c r="A13" s="15"/>
      <c r="B13" s="47"/>
      <c r="C13" s="47"/>
      <c r="D13" s="47"/>
      <c r="E13" s="48"/>
      <c r="F13" s="16"/>
      <c r="G13" s="47"/>
      <c r="H13" s="47"/>
      <c r="I13" s="47"/>
      <c r="J13" s="57"/>
    </row>
    <row r="14" spans="1:10" ht="19.5" customHeight="1">
      <c r="A14" s="15"/>
      <c r="B14" s="47"/>
      <c r="C14" s="47"/>
      <c r="D14" s="47"/>
      <c r="E14" s="48"/>
      <c r="F14" s="15"/>
      <c r="G14" s="47"/>
      <c r="H14" s="47"/>
      <c r="I14" s="47"/>
      <c r="J14" s="57"/>
    </row>
    <row r="15" spans="1:10" ht="19.5" customHeight="1">
      <c r="A15" s="49" t="s">
        <v>17</v>
      </c>
      <c r="B15" s="47">
        <f>SUM(B16:B19,B22:B24)</f>
        <v>218568</v>
      </c>
      <c r="C15" s="47">
        <f>+SUM(C16:C19)+SUM(C22:C24)</f>
        <v>126521</v>
      </c>
      <c r="D15" s="47">
        <f>+B15+C15</f>
        <v>345089</v>
      </c>
      <c r="E15" s="50">
        <f aca="true" t="shared" si="1" ref="E15:E22">D15/B15</f>
        <v>1.5788633285750888</v>
      </c>
      <c r="F15" s="49" t="s">
        <v>18</v>
      </c>
      <c r="G15" s="47">
        <v>32400</v>
      </c>
      <c r="H15" s="47">
        <f>+SUM(H16:H19)+SUM(H22:H24)</f>
        <v>0</v>
      </c>
      <c r="I15" s="47">
        <f aca="true" t="shared" si="2" ref="I15:I24">+G15+H15</f>
        <v>32400</v>
      </c>
      <c r="J15" s="57">
        <f>+I15/G15</f>
        <v>1</v>
      </c>
    </row>
    <row r="16" spans="1:10" ht="19.5" customHeight="1">
      <c r="A16" s="51" t="s">
        <v>19</v>
      </c>
      <c r="B16" s="47">
        <v>56965</v>
      </c>
      <c r="C16" s="47">
        <v>0</v>
      </c>
      <c r="D16" s="47">
        <f aca="true" t="shared" si="3" ref="D16:D22">B16+C16</f>
        <v>56965</v>
      </c>
      <c r="E16" s="52">
        <f t="shared" si="1"/>
        <v>1</v>
      </c>
      <c r="F16" s="51" t="s">
        <v>20</v>
      </c>
      <c r="G16" s="47">
        <v>32400</v>
      </c>
      <c r="H16" s="47">
        <v>0</v>
      </c>
      <c r="I16" s="47">
        <f>G16+H16</f>
        <v>32400</v>
      </c>
      <c r="J16" s="57">
        <f>+I16/G16</f>
        <v>1</v>
      </c>
    </row>
    <row r="17" spans="1:10" ht="19.5" customHeight="1">
      <c r="A17" s="53" t="s">
        <v>21</v>
      </c>
      <c r="B17" s="47"/>
      <c r="C17" s="47"/>
      <c r="D17" s="47"/>
      <c r="E17" s="52"/>
      <c r="F17" s="51" t="s">
        <v>22</v>
      </c>
      <c r="G17" s="47"/>
      <c r="H17" s="47"/>
      <c r="I17" s="47">
        <f t="shared" si="2"/>
        <v>0</v>
      </c>
      <c r="J17" s="52"/>
    </row>
    <row r="18" spans="1:10" ht="19.5" customHeight="1">
      <c r="A18" s="54" t="s">
        <v>23</v>
      </c>
      <c r="B18" s="47"/>
      <c r="C18" s="47"/>
      <c r="D18" s="47"/>
      <c r="E18" s="52"/>
      <c r="F18" s="51" t="s">
        <v>24</v>
      </c>
      <c r="G18" s="47"/>
      <c r="H18" s="47"/>
      <c r="I18" s="47">
        <f t="shared" si="2"/>
        <v>0</v>
      </c>
      <c r="J18" s="52"/>
    </row>
    <row r="19" spans="1:10" ht="19.5" customHeight="1">
      <c r="A19" s="53" t="s">
        <v>25</v>
      </c>
      <c r="B19" s="47">
        <f>SUM(B20:B21)</f>
        <v>35669</v>
      </c>
      <c r="C19" s="47">
        <v>0</v>
      </c>
      <c r="D19" s="47">
        <f>SUM(D20:D21)</f>
        <v>35669</v>
      </c>
      <c r="E19" s="52">
        <f t="shared" si="1"/>
        <v>1</v>
      </c>
      <c r="F19" s="51" t="s">
        <v>26</v>
      </c>
      <c r="G19" s="47">
        <f>+G20+G21</f>
        <v>0</v>
      </c>
      <c r="H19" s="47">
        <f>+H20+H21</f>
        <v>0</v>
      </c>
      <c r="I19" s="47">
        <f t="shared" si="2"/>
        <v>0</v>
      </c>
      <c r="J19" s="52"/>
    </row>
    <row r="20" spans="1:10" ht="19.5" customHeight="1">
      <c r="A20" s="53" t="s">
        <v>27</v>
      </c>
      <c r="B20" s="47">
        <v>35669</v>
      </c>
      <c r="C20" s="47">
        <v>0</v>
      </c>
      <c r="D20" s="47">
        <f t="shared" si="3"/>
        <v>35669</v>
      </c>
      <c r="E20" s="52">
        <f t="shared" si="1"/>
        <v>1</v>
      </c>
      <c r="F20" s="51" t="s">
        <v>28</v>
      </c>
      <c r="G20" s="47"/>
      <c r="H20" s="47"/>
      <c r="I20" s="47">
        <f t="shared" si="2"/>
        <v>0</v>
      </c>
      <c r="J20" s="52"/>
    </row>
    <row r="21" spans="1:10" ht="19.5" customHeight="1">
      <c r="A21" s="53" t="s">
        <v>29</v>
      </c>
      <c r="B21" s="47"/>
      <c r="C21" s="47"/>
      <c r="D21" s="47">
        <f t="shared" si="3"/>
        <v>0</v>
      </c>
      <c r="E21" s="52"/>
      <c r="F21" s="51" t="s">
        <v>29</v>
      </c>
      <c r="G21" s="47"/>
      <c r="H21" s="47"/>
      <c r="I21" s="47">
        <f t="shared" si="2"/>
        <v>0</v>
      </c>
      <c r="J21" s="52"/>
    </row>
    <row r="22" spans="1:10" ht="19.5" customHeight="1">
      <c r="A22" s="53" t="s">
        <v>30</v>
      </c>
      <c r="B22" s="47">
        <v>125934</v>
      </c>
      <c r="C22" s="47">
        <v>126521</v>
      </c>
      <c r="D22" s="47">
        <f t="shared" si="3"/>
        <v>252455</v>
      </c>
      <c r="E22" s="52">
        <f t="shared" si="1"/>
        <v>2.0046611717248717</v>
      </c>
      <c r="F22" s="53" t="s">
        <v>31</v>
      </c>
      <c r="G22" s="47"/>
      <c r="H22" s="47"/>
      <c r="I22" s="47">
        <f t="shared" si="2"/>
        <v>0</v>
      </c>
      <c r="J22" s="52"/>
    </row>
    <row r="23" spans="1:10" ht="19.5" customHeight="1">
      <c r="A23" s="53" t="s">
        <v>32</v>
      </c>
      <c r="B23" s="47"/>
      <c r="C23" s="47"/>
      <c r="D23" s="47">
        <f>+B23+C23</f>
        <v>0</v>
      </c>
      <c r="E23" s="52"/>
      <c r="F23" s="53" t="s">
        <v>33</v>
      </c>
      <c r="G23" s="47"/>
      <c r="H23" s="47"/>
      <c r="I23" s="47">
        <f t="shared" si="2"/>
        <v>0</v>
      </c>
      <c r="J23" s="52"/>
    </row>
    <row r="24" spans="1:10" ht="19.5" customHeight="1">
      <c r="A24" s="53" t="s">
        <v>34</v>
      </c>
      <c r="B24" s="47"/>
      <c r="C24" s="47"/>
      <c r="D24" s="47">
        <f>+B24+C24</f>
        <v>0</v>
      </c>
      <c r="E24" s="52"/>
      <c r="F24" s="53" t="s">
        <v>35</v>
      </c>
      <c r="G24" s="47"/>
      <c r="H24" s="47"/>
      <c r="I24" s="47">
        <f t="shared" si="2"/>
        <v>0</v>
      </c>
      <c r="J24" s="52"/>
    </row>
    <row r="25" spans="1:10" ht="19.5" customHeight="1">
      <c r="A25" s="53"/>
      <c r="B25" s="47"/>
      <c r="C25" s="47"/>
      <c r="D25" s="47"/>
      <c r="E25" s="52"/>
      <c r="F25" s="53"/>
      <c r="G25" s="47"/>
      <c r="H25" s="47"/>
      <c r="I25" s="47">
        <f>G25+H25</f>
        <v>0</v>
      </c>
      <c r="J25" s="52"/>
    </row>
    <row r="26" spans="1:10" ht="19.5" customHeight="1">
      <c r="A26" s="53"/>
      <c r="B26" s="47"/>
      <c r="C26" s="47"/>
      <c r="D26" s="47"/>
      <c r="E26" s="52"/>
      <c r="F26" s="53"/>
      <c r="G26" s="47"/>
      <c r="H26" s="47"/>
      <c r="I26" s="47">
        <f>G26+H26</f>
        <v>0</v>
      </c>
      <c r="J26" s="52"/>
    </row>
    <row r="27" spans="1:10" s="32" customFormat="1" ht="19.5" customHeight="1">
      <c r="A27" s="55" t="s">
        <v>36</v>
      </c>
      <c r="B27" s="56">
        <f aca="true" t="shared" si="4" ref="B27:I27">+B7+B15</f>
        <v>606316</v>
      </c>
      <c r="C27" s="56">
        <f t="shared" si="4"/>
        <v>126521</v>
      </c>
      <c r="D27" s="56">
        <f t="shared" si="4"/>
        <v>732837</v>
      </c>
      <c r="E27" s="50">
        <f>D27/B27</f>
        <v>1.2086717157389877</v>
      </c>
      <c r="F27" s="55" t="s">
        <v>37</v>
      </c>
      <c r="G27" s="56">
        <f t="shared" si="4"/>
        <v>606316</v>
      </c>
      <c r="H27" s="56">
        <f t="shared" si="4"/>
        <v>126521</v>
      </c>
      <c r="I27" s="56">
        <f t="shared" si="4"/>
        <v>732837</v>
      </c>
      <c r="J27" s="50">
        <f>I27/G27</f>
        <v>1.2086717157389877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13">
    <mergeCell ref="A2:J2"/>
    <mergeCell ref="A4:B4"/>
    <mergeCell ref="F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5" right="0.35" top="0.83" bottom="0.83" header="0.12" footer="0.31"/>
  <pageSetup firstPageNumber="1" useFirstPageNumber="1"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="85" zoomScaleNormal="85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4.25"/>
  <cols>
    <col min="1" max="1" width="43.375" style="1" customWidth="1"/>
    <col min="2" max="2" width="13.625" style="1" customWidth="1"/>
    <col min="3" max="3" width="17.375" style="1" bestFit="1" customWidth="1"/>
    <col min="4" max="4" width="16.125" style="1" bestFit="1" customWidth="1"/>
    <col min="5" max="5" width="18.00390625" style="2" customWidth="1"/>
    <col min="6" max="6" width="43.25390625" style="1" customWidth="1"/>
    <col min="7" max="9" width="13.625" style="1" customWidth="1"/>
    <col min="10" max="10" width="20.00390625" style="1" customWidth="1"/>
    <col min="11" max="16384" width="9.00390625" style="1" customWidth="1"/>
  </cols>
  <sheetData>
    <row r="1" spans="1:10" ht="14.25">
      <c r="A1" s="3" t="s">
        <v>38</v>
      </c>
      <c r="J1" s="27" t="s">
        <v>39</v>
      </c>
    </row>
    <row r="2" spans="1:10" ht="29.25" customHeight="1">
      <c r="A2" s="4" t="s">
        <v>40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5"/>
      <c r="J3" s="28" t="s">
        <v>2</v>
      </c>
    </row>
    <row r="4" spans="1:10" ht="26.25" customHeight="1">
      <c r="A4" s="6" t="s">
        <v>41</v>
      </c>
      <c r="B4" s="7"/>
      <c r="C4" s="7"/>
      <c r="D4" s="8"/>
      <c r="E4" s="9"/>
      <c r="F4" s="6" t="s">
        <v>42</v>
      </c>
      <c r="G4" s="7"/>
      <c r="H4" s="7"/>
      <c r="I4" s="8"/>
      <c r="J4" s="9"/>
    </row>
    <row r="5" spans="1:10" ht="60" customHeight="1">
      <c r="A5" s="10" t="s">
        <v>43</v>
      </c>
      <c r="B5" s="11" t="s">
        <v>6</v>
      </c>
      <c r="C5" s="11" t="s">
        <v>7</v>
      </c>
      <c r="D5" s="11" t="s">
        <v>8</v>
      </c>
      <c r="E5" s="12" t="s">
        <v>9</v>
      </c>
      <c r="F5" s="10" t="s">
        <v>43</v>
      </c>
      <c r="G5" s="11" t="s">
        <v>44</v>
      </c>
      <c r="H5" s="11" t="s">
        <v>7</v>
      </c>
      <c r="I5" s="11" t="s">
        <v>45</v>
      </c>
      <c r="J5" s="11" t="s">
        <v>46</v>
      </c>
    </row>
    <row r="6" spans="1:10" ht="27.75" customHeight="1">
      <c r="A6" s="10" t="s">
        <v>47</v>
      </c>
      <c r="B6" s="13">
        <v>651</v>
      </c>
      <c r="C6" s="13">
        <v>0</v>
      </c>
      <c r="D6" s="13">
        <f>B6+C6</f>
        <v>651</v>
      </c>
      <c r="E6" s="14"/>
      <c r="F6" s="10" t="s">
        <v>48</v>
      </c>
      <c r="G6" s="13">
        <v>306659</v>
      </c>
      <c r="H6" s="13"/>
      <c r="I6" s="13">
        <f>G6+H6</f>
        <v>306659</v>
      </c>
      <c r="J6" s="29">
        <f>+I6/G6</f>
        <v>1</v>
      </c>
    </row>
    <row r="7" spans="1:10" ht="27.75" customHeight="1">
      <c r="A7" s="15"/>
      <c r="B7" s="13"/>
      <c r="C7" s="13"/>
      <c r="D7" s="13"/>
      <c r="E7" s="14"/>
      <c r="F7" s="16" t="s">
        <v>49</v>
      </c>
      <c r="G7" s="17">
        <v>305900</v>
      </c>
      <c r="H7" s="17"/>
      <c r="I7" s="17">
        <f>G7+H7</f>
        <v>305900</v>
      </c>
      <c r="J7" s="30">
        <f>I7/G7</f>
        <v>1</v>
      </c>
    </row>
    <row r="8" spans="1:10" ht="27.75" customHeight="1">
      <c r="A8" s="10"/>
      <c r="B8" s="13"/>
      <c r="C8" s="13"/>
      <c r="D8" s="13"/>
      <c r="E8" s="14"/>
      <c r="F8" s="18"/>
      <c r="G8" s="17"/>
      <c r="H8" s="17"/>
      <c r="I8" s="17"/>
      <c r="J8" s="29"/>
    </row>
    <row r="9" spans="1:10" ht="27.75" customHeight="1">
      <c r="A9" s="10"/>
      <c r="B9" s="13"/>
      <c r="C9" s="13"/>
      <c r="D9" s="13"/>
      <c r="E9" s="14"/>
      <c r="F9" s="10"/>
      <c r="G9" s="13"/>
      <c r="H9" s="13"/>
      <c r="I9" s="13"/>
      <c r="J9" s="29"/>
    </row>
    <row r="10" spans="1:10" ht="27.75" customHeight="1">
      <c r="A10" s="10"/>
      <c r="B10" s="13"/>
      <c r="C10" s="13"/>
      <c r="D10" s="13"/>
      <c r="E10" s="14"/>
      <c r="F10" s="10"/>
      <c r="G10" s="13"/>
      <c r="H10" s="13"/>
      <c r="I10" s="13"/>
      <c r="J10" s="29"/>
    </row>
    <row r="11" spans="1:10" ht="27.75" customHeight="1">
      <c r="A11" s="10"/>
      <c r="B11" s="13"/>
      <c r="C11" s="13"/>
      <c r="D11" s="13"/>
      <c r="E11" s="14"/>
      <c r="F11" s="10"/>
      <c r="G11" s="13"/>
      <c r="H11" s="13"/>
      <c r="I11" s="13"/>
      <c r="J11" s="29"/>
    </row>
    <row r="12" spans="1:10" ht="21.75" customHeight="1">
      <c r="A12" s="19" t="s">
        <v>17</v>
      </c>
      <c r="B12" s="13">
        <f>+B13+B16+B17</f>
        <v>306008</v>
      </c>
      <c r="C12" s="13">
        <f>+C13+C16+C17</f>
        <v>0</v>
      </c>
      <c r="D12" s="13">
        <f>+D13+D16+D17</f>
        <v>306008</v>
      </c>
      <c r="E12" s="20">
        <f aca="true" t="shared" si="0" ref="E12:E14">D12/B12</f>
        <v>1</v>
      </c>
      <c r="F12" s="19" t="s">
        <v>18</v>
      </c>
      <c r="G12" s="13"/>
      <c r="H12" s="13"/>
      <c r="I12" s="13"/>
      <c r="J12" s="30"/>
    </row>
    <row r="13" spans="1:10" ht="21.75" customHeight="1">
      <c r="A13" s="21" t="s">
        <v>50</v>
      </c>
      <c r="B13" s="17">
        <f>SUM(B14:B15)</f>
        <v>305836</v>
      </c>
      <c r="C13" s="17">
        <f>SUM(C14:C15)</f>
        <v>0</v>
      </c>
      <c r="D13" s="17">
        <f>SUM(D14:D15)</f>
        <v>305836</v>
      </c>
      <c r="E13" s="14">
        <f t="shared" si="0"/>
        <v>1</v>
      </c>
      <c r="F13" s="22" t="s">
        <v>51</v>
      </c>
      <c r="G13" s="17"/>
      <c r="H13" s="17"/>
      <c r="I13" s="17"/>
      <c r="J13" s="30"/>
    </row>
    <row r="14" spans="1:10" ht="21.75" customHeight="1">
      <c r="A14" s="21" t="s">
        <v>52</v>
      </c>
      <c r="B14" s="17">
        <v>305836</v>
      </c>
      <c r="C14" s="17"/>
      <c r="D14" s="17">
        <f aca="true" t="shared" si="1" ref="D14:D16">B14+C14</f>
        <v>305836</v>
      </c>
      <c r="E14" s="14">
        <f t="shared" si="0"/>
        <v>1</v>
      </c>
      <c r="F14" s="22" t="s">
        <v>53</v>
      </c>
      <c r="G14" s="17"/>
      <c r="H14" s="17"/>
      <c r="I14" s="17"/>
      <c r="J14" s="30"/>
    </row>
    <row r="15" spans="1:10" ht="21.75" customHeight="1">
      <c r="A15" s="21" t="s">
        <v>54</v>
      </c>
      <c r="B15" s="17"/>
      <c r="C15" s="17">
        <v>0</v>
      </c>
      <c r="D15" s="17">
        <f t="shared" si="1"/>
        <v>0</v>
      </c>
      <c r="E15" s="14"/>
      <c r="F15" s="22" t="s">
        <v>55</v>
      </c>
      <c r="G15" s="17"/>
      <c r="H15" s="17"/>
      <c r="I15" s="17"/>
      <c r="J15" s="30"/>
    </row>
    <row r="16" spans="1:10" ht="21.75" customHeight="1">
      <c r="A16" s="21" t="s">
        <v>56</v>
      </c>
      <c r="B16" s="17">
        <v>172</v>
      </c>
      <c r="C16" s="17">
        <v>0</v>
      </c>
      <c r="D16" s="17">
        <f t="shared" si="1"/>
        <v>172</v>
      </c>
      <c r="E16" s="14">
        <f>D16/B16</f>
        <v>1</v>
      </c>
      <c r="F16" s="22" t="s">
        <v>57</v>
      </c>
      <c r="G16" s="17"/>
      <c r="H16" s="17"/>
      <c r="I16" s="17"/>
      <c r="J16" s="30"/>
    </row>
    <row r="17" spans="1:10" ht="21.75" customHeight="1">
      <c r="A17" s="21" t="s">
        <v>58</v>
      </c>
      <c r="B17" s="17"/>
      <c r="C17" s="17"/>
      <c r="D17" s="17"/>
      <c r="E17" s="14"/>
      <c r="F17" s="22" t="s">
        <v>59</v>
      </c>
      <c r="G17" s="17"/>
      <c r="H17" s="17"/>
      <c r="I17" s="17"/>
      <c r="J17" s="30"/>
    </row>
    <row r="18" spans="1:10" ht="21.75" customHeight="1">
      <c r="A18" s="10" t="s">
        <v>36</v>
      </c>
      <c r="B18" s="13">
        <f>+B6+B12</f>
        <v>306659</v>
      </c>
      <c r="C18" s="13">
        <f>+C6+C12</f>
        <v>0</v>
      </c>
      <c r="D18" s="13">
        <f>+D6+D12</f>
        <v>306659</v>
      </c>
      <c r="E18" s="20">
        <f>D18/B18</f>
        <v>1</v>
      </c>
      <c r="F18" s="10" t="s">
        <v>37</v>
      </c>
      <c r="G18" s="13">
        <f>SUM(G6,G12)</f>
        <v>306659</v>
      </c>
      <c r="H18" s="13">
        <f>SUM(H6,H12)</f>
        <v>0</v>
      </c>
      <c r="I18" s="13">
        <f>G18+H18</f>
        <v>306659</v>
      </c>
      <c r="J18" s="29">
        <f>+I18/G18</f>
        <v>1</v>
      </c>
    </row>
    <row r="19" spans="1:10" ht="30.75" customHeight="1">
      <c r="A19" s="23"/>
      <c r="B19" s="23"/>
      <c r="C19" s="23"/>
      <c r="D19" s="23"/>
      <c r="E19" s="24"/>
      <c r="F19" s="23"/>
      <c r="G19" s="23"/>
      <c r="H19" s="23"/>
      <c r="I19" s="23"/>
      <c r="J19" s="23"/>
    </row>
    <row r="20" ht="24" customHeight="1">
      <c r="A20" s="25"/>
    </row>
    <row r="21" ht="24" customHeight="1">
      <c r="G21" s="26"/>
    </row>
  </sheetData>
  <sheetProtection/>
  <mergeCells count="3">
    <mergeCell ref="A2:J2"/>
    <mergeCell ref="A4:E4"/>
    <mergeCell ref="F4:J4"/>
  </mergeCells>
  <printOptions horizontalCentered="1" verticalCentered="1"/>
  <pageMargins left="0.22" right="0.23" top="0.79" bottom="0.79" header="0.12" footer="0.31"/>
  <pageSetup firstPageNumber="1" useFirstPageNumber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USER-</cp:lastModifiedBy>
  <cp:lastPrinted>2015-10-22T03:36:36Z</cp:lastPrinted>
  <dcterms:created xsi:type="dcterms:W3CDTF">2006-02-13T05:15:25Z</dcterms:created>
  <dcterms:modified xsi:type="dcterms:W3CDTF">2016-06-08T06:18:30Z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