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政府性基金预算收支表" sheetId="3" r:id="rId1"/>
    <sheet name="区级政府性基金预算支出调整表" sheetId="2" r:id="rId2"/>
  </sheets>
  <definedNames>
    <definedName name="_xlnm._FilterDatabase" localSheetId="1" hidden="1">区级政府性基金预算支出调整表!$A$4:$XET$4</definedName>
    <definedName name="地区名称">#REF!</definedName>
    <definedName name="_xlnm.Print_Titles" localSheetId="1">区级政府性基金预算支出调整表!$1:4</definedName>
    <definedName name="_xlnm._FilterDatabase" localSheetId="0" hidden="1">政府性基金预算收支表!$A$5:$E$68</definedName>
    <definedName name="_xlnm.Print_Titles" localSheetId="0">政府性基金预算收支表!$1:$5</definedName>
  </definedNames>
  <calcPr calcId="144525"/>
</workbook>
</file>

<file path=xl/sharedStrings.xml><?xml version="1.0" encoding="utf-8"?>
<sst xmlns="http://schemas.openxmlformats.org/spreadsheetml/2006/main" count="107" uniqueCount="89">
  <si>
    <t>附件1-2</t>
  </si>
  <si>
    <t>光明区2023年政府性基金预算收支平衡表</t>
  </si>
  <si>
    <t>单位：万元</t>
  </si>
  <si>
    <t>收入</t>
  </si>
  <si>
    <t>支出</t>
  </si>
  <si>
    <t>项目</t>
  </si>
  <si>
    <t>2023年预算数</t>
  </si>
  <si>
    <t>第二次调整预算数</t>
  </si>
  <si>
    <t>一、港口建设费收入</t>
  </si>
  <si>
    <t>一、文化旅游体育与传媒支出</t>
  </si>
  <si>
    <t>二、国家电影事业发展专项资金收入</t>
  </si>
  <si>
    <t>二、社会保障和就业支出</t>
  </si>
  <si>
    <t>三、国有土地收益基金收入</t>
  </si>
  <si>
    <t>三、节能环保支出</t>
  </si>
  <si>
    <t>四、农业土地开发资金收入</t>
  </si>
  <si>
    <t>四、城乡社区支出</t>
  </si>
  <si>
    <t>五、国有土地使用权出让收入</t>
  </si>
  <si>
    <t>五、农林水支出</t>
  </si>
  <si>
    <t>六、大中型水库库区基金收入</t>
  </si>
  <si>
    <t>六、交通运输支出</t>
  </si>
  <si>
    <t>七、彩票公益金收入</t>
  </si>
  <si>
    <t>七、资源勘探信息等支出</t>
  </si>
  <si>
    <t>八、城市基础设施配套费收入</t>
  </si>
  <si>
    <t>八、其他支出</t>
  </si>
  <si>
    <t>九、小型水库移民扶助基金收入</t>
  </si>
  <si>
    <t>九、债务付息支出</t>
  </si>
  <si>
    <t>十、车辆通行费</t>
  </si>
  <si>
    <t>十、债务发行费用支出</t>
  </si>
  <si>
    <t>十一、污水处理费收入</t>
  </si>
  <si>
    <t>十一、抗疫特别国债安排的支出</t>
  </si>
  <si>
    <t>十二、彩票发行机构和彩票销售机构的业务费用</t>
  </si>
  <si>
    <t>十三、其他政府性基金收入</t>
  </si>
  <si>
    <t>十四、专项债券对应项目专项收入</t>
  </si>
  <si>
    <t>收入合计</t>
  </si>
  <si>
    <t>支出合计</t>
  </si>
  <si>
    <t>转移性收入</t>
  </si>
  <si>
    <t>十一、转移性支出</t>
  </si>
  <si>
    <t xml:space="preserve">  政府性基金转移支付收入</t>
  </si>
  <si>
    <t xml:space="preserve"> 政府性基金转移支付支出</t>
  </si>
  <si>
    <t xml:space="preserve">    政府性基金转移支付收入</t>
  </si>
  <si>
    <t xml:space="preserve"> 上解支出</t>
  </si>
  <si>
    <t xml:space="preserve">    政府性基金上解收入</t>
  </si>
  <si>
    <t xml:space="preserve"> 调出资金</t>
  </si>
  <si>
    <t xml:space="preserve">  上年结余收入</t>
  </si>
  <si>
    <t xml:space="preserve"> 年终结余</t>
  </si>
  <si>
    <t xml:space="preserve">  调入资金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</si>
  <si>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</si>
  <si>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</si>
  <si>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</si>
  <si>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</si>
  <si>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收　　入　　总　　计</t>
  </si>
  <si>
    <t>支　　出　　合　　计</t>
  </si>
  <si>
    <t>2023年光明区政府性基金预算支出预算调整表</t>
  </si>
  <si>
    <t>第一次调整预算数</t>
  </si>
  <si>
    <t>拟调整</t>
  </si>
  <si>
    <t>再次调整预算数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</si>
  <si>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</si>
  <si>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</si>
  <si>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</si>
  <si>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</si>
  <si>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</si>
  <si>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</si>
  <si>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</si>
  <si>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</si>
  <si>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国有土地使用权出让收入对应专项债务收入安排的支出</t>
  </si>
  <si>
    <t xml:space="preserve">      其他国有土地使用权出让收入对应专项债务收入安排的支出</t>
  </si>
  <si>
    <t>七、资源勘探工业信息等支出</t>
  </si>
  <si>
    <t xml:space="preserve">    其他政府性基金及对应专项债务收入安排的支出</t>
  </si>
  <si>
    <t xml:space="preserve">      其他政府性基金安排的支出</t>
  </si>
  <si>
    <t xml:space="preserve">      其他地方自行试点项目收益专项债券收入安排的支出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</si>
  <si>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</si>
  <si>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</si>
  <si>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</si>
  <si>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国有土地使用权出让金债务付息支出</t>
  </si>
  <si>
    <t xml:space="preserve">      土地储备专项债券付息支出</t>
  </si>
  <si>
    <t xml:space="preserve">      棚户区改造专项债券付息支出</t>
  </si>
  <si>
    <t xml:space="preserve">      其他地方自行试点项目收益专项债券付息支出</t>
  </si>
  <si>
    <t xml:space="preserve">      国有土地使用权出让金债务发行费用支出</t>
  </si>
  <si>
    <t xml:space="preserve">      棚户区改造专项债券发行费用支出</t>
  </si>
  <si>
    <t xml:space="preserve">      其他地方自行试点项目收益专项债务发行费用支出</t>
  </si>
  <si>
    <t xml:space="preserve">      其他政府性基金债务发行费用支出</t>
  </si>
  <si>
    <t xml:space="preserve">    抗疫相关支出</t>
  </si>
  <si>
    <t xml:space="preserve">      其他抗疫相关支出</t>
  </si>
  <si>
    <t>转移性支出</t>
  </si>
  <si>
    <t xml:space="preserve">  调出资金</t>
  </si>
  <si>
    <t xml:space="preserve">  年终结余（转）</t>
  </si>
  <si>
    <t>地方政府专项债务还本支出</t>
  </si>
  <si>
    <t>地方政府专项债务转贷支出</t>
  </si>
  <si>
    <t>支出总计</t>
  </si>
</sst>
</file>

<file path=xl/styles.xml><?xml version="1.0" encoding="utf-8"?>
<styleSheet xmlns="http://schemas.openxmlformats.org/spreadsheetml/2006/main">
  <numFmts count="5">
    <numFmt numFmtId="176" formatCode="0.0%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9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0"/>
      <name val="Helv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10"/>
      <name val="Helv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黑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6"/>
      <name val="黑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1" fillId="0" borderId="0"/>
    <xf numFmtId="0" fontId="18" fillId="27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8" fillId="23" borderId="0" applyNumberFormat="false" applyBorder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8" fillId="21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22" fillId="0" borderId="0">
      <alignment vertical="center"/>
    </xf>
    <xf numFmtId="0" fontId="15" fillId="28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31" fillId="30" borderId="12" applyNumberFormat="false" applyAlignment="false" applyProtection="false">
      <alignment vertical="center"/>
    </xf>
    <xf numFmtId="0" fontId="32" fillId="0" borderId="9" applyNumberFormat="false" applyFill="false" applyAlignment="false" applyProtection="false">
      <alignment vertical="center"/>
    </xf>
    <xf numFmtId="0" fontId="34" fillId="31" borderId="10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33" fillId="22" borderId="14" applyNumberFormat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42" fontId="22" fillId="0" borderId="0" applyFont="false" applyFill="false" applyBorder="false" applyAlignment="false" applyProtection="false">
      <alignment vertical="center"/>
    </xf>
    <xf numFmtId="0" fontId="23" fillId="0" borderId="13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6" fillId="22" borderId="10" applyNumberFormat="false" applyAlignment="false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41" fontId="22" fillId="0" borderId="0" applyFont="false" applyFill="false" applyBorder="false" applyAlignment="false" applyProtection="false">
      <alignment vertical="center"/>
    </xf>
    <xf numFmtId="0" fontId="18" fillId="26" borderId="0" applyNumberFormat="false" applyBorder="false" applyAlignment="false" applyProtection="false">
      <alignment vertical="center"/>
    </xf>
    <xf numFmtId="0" fontId="22" fillId="13" borderId="8" applyNumberFormat="false" applyFont="false" applyAlignment="false" applyProtection="false">
      <alignment vertical="center"/>
    </xf>
    <xf numFmtId="0" fontId="21" fillId="11" borderId="0" applyNumberFormat="false" applyBorder="false" applyAlignment="false" applyProtection="false">
      <alignment vertical="center"/>
    </xf>
    <xf numFmtId="44" fontId="22" fillId="0" borderId="0" applyFont="false" applyFill="false" applyBorder="false" applyAlignment="false" applyProtection="false">
      <alignment vertical="center"/>
    </xf>
    <xf numFmtId="43" fontId="22" fillId="0" borderId="0" applyFont="false" applyFill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9" fontId="22" fillId="0" borderId="0" applyFont="false" applyFill="false" applyBorder="false" applyAlignment="false" applyProtection="false">
      <alignment vertical="center"/>
    </xf>
    <xf numFmtId="0" fontId="28" fillId="0" borderId="11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9" fillId="6" borderId="0" applyNumberFormat="false" applyBorder="false" applyAlignment="false" applyProtection="false">
      <alignment vertical="center"/>
    </xf>
    <xf numFmtId="0" fontId="15" fillId="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3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true" applyFill="true" applyAlignment="true"/>
    <xf numFmtId="0" fontId="2" fillId="0" borderId="0" xfId="0" applyFont="true" applyFill="true" applyAlignment="true">
      <alignment vertical="center"/>
    </xf>
    <xf numFmtId="0" fontId="0" fillId="0" borderId="0" xfId="0" applyFill="true" applyAlignment="true"/>
    <xf numFmtId="0" fontId="3" fillId="0" borderId="0" xfId="0" applyFont="true" applyFill="true" applyAlignment="true">
      <alignment vertical="center"/>
    </xf>
    <xf numFmtId="0" fontId="4" fillId="0" borderId="0" xfId="10" applyFont="true" applyFill="true" applyAlignment="true"/>
    <xf numFmtId="0" fontId="5" fillId="0" borderId="0" xfId="10" applyFont="true" applyFill="true" applyAlignment="true"/>
    <xf numFmtId="0" fontId="6" fillId="0" borderId="0" xfId="0" applyFont="true" applyFill="true" applyAlignment="true">
      <alignment vertical="center"/>
    </xf>
    <xf numFmtId="0" fontId="7" fillId="0" borderId="0" xfId="0" applyFont="true" applyFill="true" applyBorder="true" applyAlignment="true">
      <alignment horizontal="left" vertical="center"/>
    </xf>
    <xf numFmtId="41" fontId="8" fillId="0" borderId="0" xfId="35" applyNumberFormat="true" applyFont="true" applyFill="true" applyAlignment="true">
      <alignment vertical="center"/>
    </xf>
    <xf numFmtId="41" fontId="9" fillId="0" borderId="0" xfId="35" applyNumberFormat="true" applyFont="true" applyFill="true" applyAlignment="true">
      <alignment horizontal="center" vertical="center"/>
    </xf>
    <xf numFmtId="41" fontId="10" fillId="0" borderId="0" xfId="35" applyNumberFormat="true" applyFont="true" applyFill="true" applyBorder="true" applyAlignment="true">
      <alignment vertical="center"/>
    </xf>
    <xf numFmtId="41" fontId="10" fillId="0" borderId="0" xfId="35" applyNumberFormat="true" applyFont="true" applyFill="true" applyAlignment="true">
      <alignment vertical="center"/>
    </xf>
    <xf numFmtId="176" fontId="10" fillId="0" borderId="0" xfId="38" applyNumberFormat="true" applyFont="true" applyFill="true" applyAlignment="true">
      <alignment horizontal="right" vertical="center"/>
    </xf>
    <xf numFmtId="0" fontId="11" fillId="0" borderId="1" xfId="0" applyFont="true" applyFill="true" applyBorder="true" applyAlignment="true">
      <alignment horizontal="center" vertical="center" wrapText="true"/>
    </xf>
    <xf numFmtId="41" fontId="11" fillId="0" borderId="2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/>
    </xf>
    <xf numFmtId="4" fontId="7" fillId="0" borderId="3" xfId="0" applyNumberFormat="true" applyFont="true" applyFill="true" applyBorder="true" applyAlignment="true">
      <alignment horizontal="right" vertical="center"/>
    </xf>
    <xf numFmtId="4" fontId="7" fillId="0" borderId="4" xfId="0" applyNumberFormat="true" applyFont="true" applyFill="true" applyBorder="true" applyAlignment="true">
      <alignment horizontal="right" vertical="center"/>
    </xf>
    <xf numFmtId="0" fontId="7" fillId="0" borderId="3" xfId="0" applyFont="true" applyFill="true" applyBorder="true" applyAlignment="true">
      <alignment horizontal="center" vertical="center"/>
    </xf>
    <xf numFmtId="0" fontId="7" fillId="0" borderId="4" xfId="0" applyFont="true" applyFill="true" applyBorder="true" applyAlignment="true">
      <alignment horizontal="center" vertical="center"/>
    </xf>
    <xf numFmtId="0" fontId="7" fillId="0" borderId="3" xfId="0" applyNumberFormat="true" applyFont="true" applyFill="true" applyBorder="true" applyAlignment="true">
      <alignment horizontal="center" vertical="center"/>
    </xf>
    <xf numFmtId="43" fontId="7" fillId="0" borderId="1" xfId="35" applyFont="true" applyFill="true" applyBorder="true" applyAlignment="true" applyProtection="true">
      <alignment horizontal="right" vertical="center" wrapText="true"/>
    </xf>
    <xf numFmtId="0" fontId="11" fillId="0" borderId="1" xfId="0" applyFont="true" applyFill="true" applyBorder="true" applyAlignment="true">
      <alignment horizontal="left" vertical="center"/>
    </xf>
    <xf numFmtId="4" fontId="11" fillId="0" borderId="3" xfId="0" applyNumberFormat="true" applyFont="true" applyFill="true" applyBorder="true" applyAlignment="true">
      <alignment horizontal="right" vertical="center"/>
    </xf>
    <xf numFmtId="0" fontId="12" fillId="0" borderId="0" xfId="10" applyFont="true" applyFill="true" applyAlignment="true">
      <alignment vertical="center"/>
    </xf>
    <xf numFmtId="0" fontId="13" fillId="0" borderId="0" xfId="10" applyFont="true" applyFill="true" applyAlignment="true">
      <alignment vertical="center"/>
    </xf>
    <xf numFmtId="0" fontId="8" fillId="0" borderId="0" xfId="10" applyFont="true" applyFill="true" applyAlignment="true">
      <alignment vertical="center"/>
    </xf>
    <xf numFmtId="0" fontId="14" fillId="0" borderId="0" xfId="10" applyFont="true" applyFill="true" applyAlignment="true">
      <alignment horizontal="center" vertical="center" wrapText="true"/>
    </xf>
    <xf numFmtId="0" fontId="7" fillId="0" borderId="0" xfId="10" applyFont="true" applyFill="true" applyAlignment="true">
      <alignment horizontal="right" vertical="center" wrapText="true"/>
    </xf>
    <xf numFmtId="0" fontId="11" fillId="0" borderId="5" xfId="10" applyFont="true" applyFill="true" applyBorder="true" applyAlignment="true">
      <alignment horizontal="center" vertical="center" wrapText="true"/>
    </xf>
    <xf numFmtId="0" fontId="11" fillId="0" borderId="6" xfId="10" applyFont="true" applyFill="true" applyBorder="true" applyAlignment="true">
      <alignment horizontal="center" vertical="center" wrapText="true"/>
    </xf>
    <xf numFmtId="0" fontId="11" fillId="0" borderId="2" xfId="10" applyFont="true" applyFill="true" applyBorder="true" applyAlignment="true">
      <alignment horizontal="center" vertical="center" wrapText="true"/>
    </xf>
    <xf numFmtId="0" fontId="11" fillId="0" borderId="1" xfId="10" applyFont="true" applyFill="true" applyBorder="true" applyAlignment="true">
      <alignment horizontal="center" vertical="center" wrapText="true"/>
    </xf>
    <xf numFmtId="41" fontId="11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 shrinkToFit="true"/>
    </xf>
    <xf numFmtId="3" fontId="7" fillId="0" borderId="1" xfId="10" applyNumberFormat="true" applyFont="true" applyFill="true" applyBorder="true" applyAlignment="true">
      <alignment horizontal="right" vertical="center" wrapText="true"/>
    </xf>
    <xf numFmtId="3" fontId="11" fillId="0" borderId="1" xfId="10" applyNumberFormat="true" applyFont="true" applyFill="true" applyBorder="true" applyAlignment="true">
      <alignment horizontal="right" vertical="center" wrapText="true"/>
    </xf>
    <xf numFmtId="0" fontId="7" fillId="0" borderId="1" xfId="10" applyFont="true" applyFill="true" applyBorder="true" applyAlignment="true">
      <alignment horizontal="left" vertical="center" wrapText="true"/>
    </xf>
    <xf numFmtId="0" fontId="11" fillId="0" borderId="1" xfId="0" applyFont="true" applyFill="true" applyBorder="true" applyAlignment="true">
      <alignment horizontal="center" vertical="center" shrinkToFit="true"/>
    </xf>
    <xf numFmtId="0" fontId="11" fillId="0" borderId="1" xfId="10" applyFont="true" applyFill="true" applyBorder="true" applyAlignment="true">
      <alignment horizontal="left" vertical="center" wrapText="true"/>
    </xf>
    <xf numFmtId="3" fontId="7" fillId="0" borderId="1" xfId="0" applyNumberFormat="true" applyFont="true" applyFill="true" applyBorder="true" applyAlignment="true">
      <alignment horizontal="right" vertical="center"/>
    </xf>
    <xf numFmtId="43" fontId="13" fillId="0" borderId="0" xfId="35" applyFont="true" applyFill="true" applyBorder="true" applyAlignment="true" applyProtection="true">
      <alignment vertical="center"/>
    </xf>
    <xf numFmtId="4" fontId="7" fillId="0" borderId="1" xfId="0" applyNumberFormat="true" applyFont="true" applyFill="true" applyBorder="true" applyAlignment="true">
      <alignment horizontal="right" vertical="center"/>
    </xf>
    <xf numFmtId="0" fontId="7" fillId="0" borderId="1" xfId="0" applyFont="true" applyFill="true" applyBorder="true" applyAlignment="true">
      <alignment horizontal="center" vertical="center"/>
    </xf>
    <xf numFmtId="3" fontId="7" fillId="0" borderId="1" xfId="0" applyNumberFormat="true" applyFont="true" applyFill="true" applyBorder="true" applyAlignment="true">
      <alignment horizontal="right" vertical="center" wrapText="true"/>
    </xf>
    <xf numFmtId="3" fontId="12" fillId="0" borderId="0" xfId="10" applyNumberFormat="true" applyFont="true" applyFill="true" applyAlignment="true">
      <alignment vertical="center"/>
    </xf>
  </cellXfs>
  <cellStyles count="52">
    <cellStyle name="常规" xfId="0" builtinId="0"/>
    <cellStyle name="常规_支出" xfId="1"/>
    <cellStyle name="强调文字颜色 6" xfId="2" builtinId="49"/>
    <cellStyle name="20% - 强调文字颜色 5" xfId="3" builtinId="46"/>
    <cellStyle name="20% - 强调文字颜色 4" xfId="4" builtinId="42"/>
    <cellStyle name="强调文字颜色 4" xfId="5" builtinId="41"/>
    <cellStyle name="60% - 强调文字颜色 6" xfId="6" builtinId="52"/>
    <cellStyle name="40% - 强调文字颜色 3" xfId="7" builtinId="39"/>
    <cellStyle name="强调文字颜色 3" xfId="8" builtinId="37"/>
    <cellStyle name="60% - 强调文字颜色 2" xfId="9" builtinId="36"/>
    <cellStyle name="常规 2" xfId="10"/>
    <cellStyle name="60% - 强调文字颜色 5" xfId="11" builtinId="48"/>
    <cellStyle name="40% - 强调文字颜色 2" xfId="12" builtinId="35"/>
    <cellStyle name="常规 12" xfId="13"/>
    <cellStyle name="40% - 强调文字颜色 5" xfId="14" builtinId="47"/>
    <cellStyle name="20% - 强调文字颜色 2" xfId="15" builtinId="34"/>
    <cellStyle name="标题" xfId="16" builtinId="15"/>
    <cellStyle name="已访问的超链接" xfId="17" builtinId="9"/>
    <cellStyle name="检查单元格" xfId="18" builtinId="23"/>
    <cellStyle name="标题 1" xfId="19" builtinId="16"/>
    <cellStyle name="输入" xfId="20" builtinId="20"/>
    <cellStyle name="超链接" xfId="21" builtinId="8"/>
    <cellStyle name="输出" xfId="22" builtinId="21"/>
    <cellStyle name="40% - 强调文字颜色 6" xfId="23" builtinId="51"/>
    <cellStyle name="20% - 强调文字颜色 3" xfId="24" builtinId="38"/>
    <cellStyle name="货币[0]" xfId="25" builtinId="7"/>
    <cellStyle name="标题 3" xfId="26" builtinId="18"/>
    <cellStyle name="解释性文本" xfId="27" builtinId="53"/>
    <cellStyle name="计算" xfId="28" builtinId="22"/>
    <cellStyle name="60% - 强调文字颜色 1" xfId="29" builtinId="32"/>
    <cellStyle name="千位分隔[0]" xfId="30" builtinId="6"/>
    <cellStyle name="60% - 强调文字颜色 3" xfId="31" builtinId="40"/>
    <cellStyle name="注释" xfId="32" builtinId="10"/>
    <cellStyle name="好" xfId="33" builtinId="26"/>
    <cellStyle name="货币" xfId="34" builtinId="4"/>
    <cellStyle name="千位分隔" xfId="35" builtinId="3"/>
    <cellStyle name="标题 2" xfId="36" builtinId="17"/>
    <cellStyle name="标题 4" xfId="37" builtinId="19"/>
    <cellStyle name="百分比" xfId="38" builtinId="5"/>
    <cellStyle name="链接单元格" xfId="39" builtinId="24"/>
    <cellStyle name="40% - 强调文字颜色 4" xfId="40" builtinId="43"/>
    <cellStyle name="20% - 强调文字颜色 1" xfId="41" builtinId="30"/>
    <cellStyle name="强调文字颜色 5" xfId="42" builtinId="45"/>
    <cellStyle name="汇总" xfId="43" builtinId="25"/>
    <cellStyle name="强调文字颜色 2" xfId="44" builtinId="33"/>
    <cellStyle name="差" xfId="45" builtinId="27"/>
    <cellStyle name="20% - 强调文字颜色 6" xfId="46" builtinId="50"/>
    <cellStyle name="警告文本" xfId="47" builtinId="11"/>
    <cellStyle name="适中" xfId="48" builtinId="28"/>
    <cellStyle name="强调文字颜色 1" xfId="49" builtinId="29"/>
    <cellStyle name="60% - 强调文字颜色 4" xfId="50" builtinId="44"/>
    <cellStyle name="40% - 强调文字颜色 1" xfId="51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H68"/>
  <sheetViews>
    <sheetView tabSelected="1" workbookViewId="0">
      <pane ySplit="5" topLeftCell="A6" activePane="bottomLeft" state="frozen"/>
      <selection/>
      <selection pane="bottomLeft" activeCell="F1" sqref="F$1:G$1048576"/>
    </sheetView>
  </sheetViews>
  <sheetFormatPr defaultColWidth="20" defaultRowHeight="13.5" outlineLevelCol="7"/>
  <cols>
    <col min="1" max="1" width="50.4666666666667" style="26" customWidth="true"/>
    <col min="2" max="3" width="20" style="26"/>
    <col min="4" max="4" width="66.2" style="26" customWidth="true"/>
    <col min="5" max="6" width="20" style="26"/>
    <col min="7" max="7" width="36.8333333333333" style="26" customWidth="true"/>
    <col min="8" max="16384" width="20" style="26"/>
  </cols>
  <sheetData>
    <row r="1" ht="15.75" spans="1:1">
      <c r="A1" s="27" t="s">
        <v>0</v>
      </c>
    </row>
    <row r="2" ht="30" customHeight="true" spans="1:6">
      <c r="A2" s="28" t="s">
        <v>1</v>
      </c>
      <c r="B2" s="28"/>
      <c r="C2" s="28"/>
      <c r="D2" s="28"/>
      <c r="E2" s="28"/>
      <c r="F2" s="28"/>
    </row>
    <row r="3" ht="20.1" customHeight="true" spans="1:6">
      <c r="A3" s="29" t="s">
        <v>2</v>
      </c>
      <c r="B3" s="29"/>
      <c r="C3" s="29"/>
      <c r="D3" s="29"/>
      <c r="E3" s="29"/>
      <c r="F3" s="29"/>
    </row>
    <row r="4" ht="32" customHeight="true" spans="1:6">
      <c r="A4" s="30" t="s">
        <v>3</v>
      </c>
      <c r="B4" s="31"/>
      <c r="C4" s="32"/>
      <c r="D4" s="33" t="s">
        <v>4</v>
      </c>
      <c r="E4" s="33"/>
      <c r="F4" s="33"/>
    </row>
    <row r="5" ht="32" customHeight="true" spans="1:6">
      <c r="A5" s="33" t="s">
        <v>5</v>
      </c>
      <c r="B5" s="33" t="s">
        <v>6</v>
      </c>
      <c r="C5" s="34" t="s">
        <v>7</v>
      </c>
      <c r="D5" s="33" t="s">
        <v>5</v>
      </c>
      <c r="E5" s="33" t="s">
        <v>6</v>
      </c>
      <c r="F5" s="34" t="s">
        <v>7</v>
      </c>
    </row>
    <row r="6" ht="32" customHeight="true" spans="1:6">
      <c r="A6" s="35" t="s">
        <v>8</v>
      </c>
      <c r="B6" s="36"/>
      <c r="C6" s="36"/>
      <c r="D6" s="35" t="s">
        <v>9</v>
      </c>
      <c r="E6" s="43"/>
      <c r="F6" s="43"/>
    </row>
    <row r="7" ht="32" customHeight="true" spans="1:6">
      <c r="A7" s="35" t="s">
        <v>10</v>
      </c>
      <c r="B7" s="36"/>
      <c r="C7" s="36"/>
      <c r="D7" s="35" t="s">
        <v>11</v>
      </c>
      <c r="E7" s="43"/>
      <c r="F7" s="43"/>
    </row>
    <row r="8" ht="32" customHeight="true" spans="1:6">
      <c r="A8" s="35" t="s">
        <v>12</v>
      </c>
      <c r="B8" s="36"/>
      <c r="C8" s="36"/>
      <c r="D8" s="35" t="s">
        <v>13</v>
      </c>
      <c r="E8" s="44"/>
      <c r="F8" s="44"/>
    </row>
    <row r="9" ht="32" customHeight="true" spans="1:6">
      <c r="A9" s="35" t="s">
        <v>14</v>
      </c>
      <c r="B9" s="36"/>
      <c r="C9" s="36"/>
      <c r="D9" s="35" t="s">
        <v>15</v>
      </c>
      <c r="E9" s="36">
        <v>354073</v>
      </c>
      <c r="F9" s="36">
        <v>372467</v>
      </c>
    </row>
    <row r="10" ht="32" customHeight="true" spans="1:6">
      <c r="A10" s="35" t="s">
        <v>16</v>
      </c>
      <c r="B10" s="36"/>
      <c r="C10" s="36"/>
      <c r="D10" s="35" t="s">
        <v>17</v>
      </c>
      <c r="E10" s="43"/>
      <c r="F10" s="43"/>
    </row>
    <row r="11" ht="32" customHeight="true" spans="1:6">
      <c r="A11" s="35" t="s">
        <v>18</v>
      </c>
      <c r="B11" s="36"/>
      <c r="C11" s="36"/>
      <c r="D11" s="35" t="s">
        <v>19</v>
      </c>
      <c r="E11" s="43"/>
      <c r="F11" s="43"/>
    </row>
    <row r="12" ht="32" customHeight="true" spans="1:6">
      <c r="A12" s="35" t="s">
        <v>20</v>
      </c>
      <c r="B12" s="36">
        <v>760</v>
      </c>
      <c r="C12" s="37">
        <v>760</v>
      </c>
      <c r="D12" s="35" t="s">
        <v>21</v>
      </c>
      <c r="E12" s="44"/>
      <c r="F12" s="44"/>
    </row>
    <row r="13" ht="32" customHeight="true" spans="1:6">
      <c r="A13" s="35" t="s">
        <v>22</v>
      </c>
      <c r="B13" s="36"/>
      <c r="C13" s="36"/>
      <c r="D13" s="35" t="s">
        <v>23</v>
      </c>
      <c r="E13" s="36">
        <v>13029</v>
      </c>
      <c r="F13" s="36">
        <v>174929</v>
      </c>
    </row>
    <row r="14" ht="32" customHeight="true" spans="1:6">
      <c r="A14" s="35" t="s">
        <v>24</v>
      </c>
      <c r="B14" s="36"/>
      <c r="C14" s="36"/>
      <c r="D14" s="35" t="s">
        <v>25</v>
      </c>
      <c r="E14" s="36">
        <v>43343</v>
      </c>
      <c r="F14" s="36">
        <v>49448</v>
      </c>
    </row>
    <row r="15" ht="32" customHeight="true" spans="1:6">
      <c r="A15" s="35" t="s">
        <v>26</v>
      </c>
      <c r="B15" s="36"/>
      <c r="C15" s="36"/>
      <c r="D15" s="35" t="s">
        <v>27</v>
      </c>
      <c r="E15" s="36">
        <v>300</v>
      </c>
      <c r="F15" s="36">
        <v>500</v>
      </c>
    </row>
    <row r="16" ht="32" customHeight="true" spans="1:6">
      <c r="A16" s="35" t="s">
        <v>28</v>
      </c>
      <c r="B16" s="36"/>
      <c r="C16" s="36"/>
      <c r="D16" s="35" t="s">
        <v>29</v>
      </c>
      <c r="E16" s="36">
        <v>0</v>
      </c>
      <c r="F16" s="36">
        <v>31.14</v>
      </c>
    </row>
    <row r="17" ht="32" customHeight="true" spans="1:6">
      <c r="A17" s="35" t="s">
        <v>30</v>
      </c>
      <c r="B17" s="36"/>
      <c r="C17" s="36"/>
      <c r="D17" s="35"/>
      <c r="E17" s="36"/>
      <c r="F17" s="36"/>
    </row>
    <row r="18" ht="32" customHeight="true" spans="1:6">
      <c r="A18" s="35" t="s">
        <v>31</v>
      </c>
      <c r="B18" s="36"/>
      <c r="C18" s="36"/>
      <c r="D18" s="35"/>
      <c r="E18" s="36"/>
      <c r="F18" s="36"/>
    </row>
    <row r="19" ht="32" customHeight="true" spans="1:6">
      <c r="A19" s="35" t="s">
        <v>32</v>
      </c>
      <c r="B19" s="36">
        <v>24123</v>
      </c>
      <c r="C19" s="37">
        <v>25945</v>
      </c>
      <c r="D19" s="38"/>
      <c r="E19" s="45"/>
      <c r="F19" s="45"/>
    </row>
    <row r="20" ht="32" customHeight="true" spans="1:6">
      <c r="A20" s="39" t="s">
        <v>33</v>
      </c>
      <c r="B20" s="36">
        <f>SUM(B6:B19)</f>
        <v>24883</v>
      </c>
      <c r="C20" s="36">
        <v>26705</v>
      </c>
      <c r="D20" s="39" t="s">
        <v>34</v>
      </c>
      <c r="E20" s="36">
        <f>E9+E13+E14+E15</f>
        <v>410745</v>
      </c>
      <c r="F20" s="36">
        <v>597375.14</v>
      </c>
    </row>
    <row r="21" ht="32" customHeight="true" spans="1:6">
      <c r="A21" s="40" t="s">
        <v>35</v>
      </c>
      <c r="B21" s="37">
        <f>B22+B25+B28</f>
        <v>445187</v>
      </c>
      <c r="C21" s="37">
        <v>630445.14</v>
      </c>
      <c r="D21" s="40" t="s">
        <v>36</v>
      </c>
      <c r="E21" s="37">
        <f>SUM(E22+E23+E24+E26)</f>
        <v>59325</v>
      </c>
      <c r="F21" s="37">
        <v>59775</v>
      </c>
    </row>
    <row r="22" ht="32" customHeight="true" spans="1:6">
      <c r="A22" s="35" t="s">
        <v>37</v>
      </c>
      <c r="B22" s="41">
        <f>B23+B24</f>
        <v>434780</v>
      </c>
      <c r="C22" s="37">
        <v>184713</v>
      </c>
      <c r="D22" s="35" t="s">
        <v>38</v>
      </c>
      <c r="E22" s="36"/>
      <c r="F22" s="36"/>
    </row>
    <row r="23" ht="32" customHeight="true" spans="1:6">
      <c r="A23" s="35" t="s">
        <v>39</v>
      </c>
      <c r="B23" s="41">
        <v>434780</v>
      </c>
      <c r="C23" s="37">
        <v>184713</v>
      </c>
      <c r="D23" s="35" t="s">
        <v>40</v>
      </c>
      <c r="E23" s="43"/>
      <c r="F23" s="43"/>
    </row>
    <row r="24" ht="32" customHeight="true" spans="1:6">
      <c r="A24" s="35" t="s">
        <v>41</v>
      </c>
      <c r="B24" s="36"/>
      <c r="C24" s="36"/>
      <c r="D24" s="35" t="s">
        <v>42</v>
      </c>
      <c r="E24" s="43"/>
      <c r="F24" s="43"/>
    </row>
    <row r="25" ht="32" customHeight="true" spans="1:6">
      <c r="A25" s="35" t="s">
        <v>43</v>
      </c>
      <c r="B25" s="36">
        <v>10407</v>
      </c>
      <c r="C25" s="36">
        <v>10438.14</v>
      </c>
      <c r="D25" s="35" t="s">
        <v>44</v>
      </c>
      <c r="E25" s="36"/>
      <c r="F25" s="36"/>
    </row>
    <row r="26" ht="32" customHeight="true" spans="1:6">
      <c r="A26" s="35" t="s">
        <v>45</v>
      </c>
      <c r="B26" s="36"/>
      <c r="C26" s="36">
        <v>9394</v>
      </c>
      <c r="D26" s="35" t="s">
        <v>46</v>
      </c>
      <c r="E26" s="43">
        <v>59325</v>
      </c>
      <c r="F26" s="36">
        <v>59775</v>
      </c>
    </row>
    <row r="27" ht="32" customHeight="true" spans="1:6">
      <c r="A27" s="35" t="s">
        <v>47</v>
      </c>
      <c r="B27" s="36"/>
      <c r="C27" s="36"/>
      <c r="D27" s="35" t="s">
        <v>48</v>
      </c>
      <c r="E27" s="36"/>
      <c r="F27" s="36"/>
    </row>
    <row r="28" ht="32" customHeight="true" spans="1:6">
      <c r="A28" s="35" t="s">
        <v>49</v>
      </c>
      <c r="B28" s="36">
        <v>0</v>
      </c>
      <c r="C28" s="36">
        <v>425900</v>
      </c>
      <c r="D28" s="38"/>
      <c r="E28" s="36"/>
      <c r="F28" s="36"/>
    </row>
    <row r="29" ht="32" customHeight="true" spans="1:6">
      <c r="A29" s="38"/>
      <c r="B29" s="36"/>
      <c r="C29" s="36"/>
      <c r="D29" s="38"/>
      <c r="E29" s="36"/>
      <c r="F29" s="36"/>
    </row>
    <row r="30" ht="32" customHeight="true" spans="1:6">
      <c r="A30" s="38"/>
      <c r="B30" s="36"/>
      <c r="C30" s="36"/>
      <c r="D30" s="38"/>
      <c r="E30" s="36"/>
      <c r="F30" s="36"/>
    </row>
    <row r="31" ht="32" customHeight="true" spans="1:6">
      <c r="A31" s="33" t="s">
        <v>50</v>
      </c>
      <c r="B31" s="37">
        <f>+SUM(B20:B21)</f>
        <v>470070</v>
      </c>
      <c r="C31" s="37">
        <v>657150.14</v>
      </c>
      <c r="D31" s="33" t="s">
        <v>51</v>
      </c>
      <c r="E31" s="37">
        <f>SUM(E20:E21)</f>
        <v>470070</v>
      </c>
      <c r="F31" s="37">
        <v>657150.14</v>
      </c>
    </row>
    <row r="32" ht="20.1" customHeight="true" spans="3:3">
      <c r="C32" s="42"/>
    </row>
    <row r="33" ht="20.1" customHeight="true"/>
    <row r="34" ht="20.1" customHeight="true"/>
    <row r="35" ht="20.1" customHeight="true"/>
    <row r="36" ht="20.1" customHeight="true"/>
    <row r="37" ht="20.1" customHeight="true"/>
    <row r="38" ht="20.1" customHeight="true"/>
    <row r="39" ht="20.1" customHeight="true"/>
    <row r="40" ht="20.1" customHeight="true"/>
    <row r="41" ht="20.1" customHeight="true"/>
    <row r="42" ht="27.95" customHeight="true"/>
    <row r="43" ht="20.1" customHeight="true"/>
    <row r="44" ht="20.1" customHeight="true"/>
    <row r="45" ht="20.1" customHeight="true"/>
    <row r="46" ht="20.1" customHeight="true"/>
    <row r="47" ht="20.1" customHeight="true"/>
    <row r="48" ht="20.1" customHeight="true"/>
    <row r="49" ht="20.1" customHeight="true"/>
    <row r="50" ht="20.1" customHeight="true"/>
    <row r="51" ht="20.1" customHeight="true"/>
    <row r="52" ht="20.1" customHeight="true"/>
    <row r="53" ht="20.1" customHeight="true"/>
    <row r="54" ht="20.1" customHeight="true"/>
    <row r="55" ht="20.1" customHeight="true"/>
    <row r="56" ht="20.1" customHeight="true"/>
    <row r="57" ht="20.1" customHeight="true"/>
    <row r="58" s="25" customFormat="true" ht="20.1" customHeight="true" spans="1:6">
      <c r="A58" s="26"/>
      <c r="B58" s="26"/>
      <c r="C58" s="26"/>
      <c r="D58" s="26"/>
      <c r="E58" s="26"/>
      <c r="F58" s="26"/>
    </row>
    <row r="59" ht="20.1" customHeight="true"/>
    <row r="60" ht="20.1" customHeight="true"/>
    <row r="61" ht="20.1" customHeight="true"/>
    <row r="62" ht="20.1" customHeight="true"/>
    <row r="63" ht="20.1" customHeight="true"/>
    <row r="64" ht="20.1" customHeight="true"/>
    <row r="65" ht="20.1" customHeight="true"/>
    <row r="66" ht="20.1" customHeight="true"/>
    <row r="67" ht="20.1" customHeight="true"/>
    <row r="68" s="25" customFormat="true" ht="20.1" customHeight="true" spans="1:8">
      <c r="A68" s="26"/>
      <c r="B68" s="26"/>
      <c r="C68" s="26"/>
      <c r="D68" s="26"/>
      <c r="E68" s="26"/>
      <c r="F68" s="26"/>
      <c r="H68" s="46"/>
    </row>
  </sheetData>
  <mergeCells count="4">
    <mergeCell ref="A2:F2"/>
    <mergeCell ref="A3:F3"/>
    <mergeCell ref="A4:C4"/>
    <mergeCell ref="D4:F4"/>
  </mergeCells>
  <printOptions horizontalCentered="true"/>
  <pageMargins left="0.700694444444445" right="0.700694444444445" top="0.751388888888889" bottom="0.751388888888889" header="0.298611111111111" footer="0.298611111111111"/>
  <pageSetup paperSize="9" scale="58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ET48"/>
  <sheetViews>
    <sheetView showGridLines="0" showZeros="0" view="pageBreakPreview" zoomScale="90" zoomScaleNormal="115" zoomScaleSheetLayoutView="90" workbookViewId="0">
      <pane ySplit="4" topLeftCell="A5" activePane="bottomLeft" state="frozen"/>
      <selection/>
      <selection pane="bottomLeft" activeCell="J47" sqref="J47"/>
    </sheetView>
  </sheetViews>
  <sheetFormatPr defaultColWidth="10.5" defaultRowHeight="12"/>
  <cols>
    <col min="1" max="1" width="78.3333333333333" style="4" customWidth="true"/>
    <col min="2" max="4" width="25.3333333333333" style="4" customWidth="true"/>
    <col min="5" max="5" width="29.5" style="4" customWidth="true"/>
    <col min="6" max="248" width="10.5" style="4"/>
    <col min="249" max="249" width="39.6666666666667" style="4" customWidth="true"/>
    <col min="250" max="252" width="16.1666666666667" style="4" customWidth="true"/>
    <col min="253" max="253" width="21.8333333333333" style="4" customWidth="true"/>
    <col min="254" max="504" width="10.5" style="4"/>
    <col min="505" max="505" width="39.6666666666667" style="4" customWidth="true"/>
    <col min="506" max="508" width="16.1666666666667" style="4" customWidth="true"/>
    <col min="509" max="509" width="21.8333333333333" style="4" customWidth="true"/>
    <col min="510" max="760" width="10.5" style="4"/>
    <col min="761" max="761" width="39.6666666666667" style="4" customWidth="true"/>
    <col min="762" max="764" width="16.1666666666667" style="4" customWidth="true"/>
    <col min="765" max="765" width="21.8333333333333" style="4" customWidth="true"/>
    <col min="766" max="1016" width="10.5" style="4"/>
    <col min="1017" max="1017" width="39.6666666666667" style="4" customWidth="true"/>
    <col min="1018" max="1020" width="16.1666666666667" style="4" customWidth="true"/>
    <col min="1021" max="1021" width="21.8333333333333" style="4" customWidth="true"/>
    <col min="1022" max="1272" width="10.5" style="4"/>
    <col min="1273" max="1273" width="39.6666666666667" style="4" customWidth="true"/>
    <col min="1274" max="1276" width="16.1666666666667" style="4" customWidth="true"/>
    <col min="1277" max="1277" width="21.8333333333333" style="4" customWidth="true"/>
    <col min="1278" max="1528" width="10.5" style="4"/>
    <col min="1529" max="1529" width="39.6666666666667" style="4" customWidth="true"/>
    <col min="1530" max="1532" width="16.1666666666667" style="4" customWidth="true"/>
    <col min="1533" max="1533" width="21.8333333333333" style="4" customWidth="true"/>
    <col min="1534" max="1784" width="10.5" style="4"/>
    <col min="1785" max="1785" width="39.6666666666667" style="4" customWidth="true"/>
    <col min="1786" max="1788" width="16.1666666666667" style="4" customWidth="true"/>
    <col min="1789" max="1789" width="21.8333333333333" style="4" customWidth="true"/>
    <col min="1790" max="2040" width="10.5" style="4"/>
    <col min="2041" max="2041" width="39.6666666666667" style="4" customWidth="true"/>
    <col min="2042" max="2044" width="16.1666666666667" style="4" customWidth="true"/>
    <col min="2045" max="2045" width="21.8333333333333" style="4" customWidth="true"/>
    <col min="2046" max="2296" width="10.5" style="4"/>
    <col min="2297" max="2297" width="39.6666666666667" style="4" customWidth="true"/>
    <col min="2298" max="2300" width="16.1666666666667" style="4" customWidth="true"/>
    <col min="2301" max="2301" width="21.8333333333333" style="4" customWidth="true"/>
    <col min="2302" max="2552" width="10.5" style="4"/>
    <col min="2553" max="2553" width="39.6666666666667" style="4" customWidth="true"/>
    <col min="2554" max="2556" width="16.1666666666667" style="4" customWidth="true"/>
    <col min="2557" max="2557" width="21.8333333333333" style="4" customWidth="true"/>
    <col min="2558" max="2808" width="10.5" style="4"/>
    <col min="2809" max="2809" width="39.6666666666667" style="4" customWidth="true"/>
    <col min="2810" max="2812" width="16.1666666666667" style="4" customWidth="true"/>
    <col min="2813" max="2813" width="21.8333333333333" style="4" customWidth="true"/>
    <col min="2814" max="3064" width="10.5" style="4"/>
    <col min="3065" max="3065" width="39.6666666666667" style="4" customWidth="true"/>
    <col min="3066" max="3068" width="16.1666666666667" style="4" customWidth="true"/>
    <col min="3069" max="3069" width="21.8333333333333" style="4" customWidth="true"/>
    <col min="3070" max="3320" width="10.5" style="4"/>
    <col min="3321" max="3321" width="39.6666666666667" style="4" customWidth="true"/>
    <col min="3322" max="3324" width="16.1666666666667" style="4" customWidth="true"/>
    <col min="3325" max="3325" width="21.8333333333333" style="4" customWidth="true"/>
    <col min="3326" max="3576" width="10.5" style="4"/>
    <col min="3577" max="3577" width="39.6666666666667" style="4" customWidth="true"/>
    <col min="3578" max="3580" width="16.1666666666667" style="4" customWidth="true"/>
    <col min="3581" max="3581" width="21.8333333333333" style="4" customWidth="true"/>
    <col min="3582" max="3832" width="10.5" style="4"/>
    <col min="3833" max="3833" width="39.6666666666667" style="4" customWidth="true"/>
    <col min="3834" max="3836" width="16.1666666666667" style="4" customWidth="true"/>
    <col min="3837" max="3837" width="21.8333333333333" style="4" customWidth="true"/>
    <col min="3838" max="4088" width="10.5" style="4"/>
    <col min="4089" max="4089" width="39.6666666666667" style="4" customWidth="true"/>
    <col min="4090" max="4092" width="16.1666666666667" style="4" customWidth="true"/>
    <col min="4093" max="4093" width="21.8333333333333" style="4" customWidth="true"/>
    <col min="4094" max="4344" width="10.5" style="4"/>
    <col min="4345" max="4345" width="39.6666666666667" style="4" customWidth="true"/>
    <col min="4346" max="4348" width="16.1666666666667" style="4" customWidth="true"/>
    <col min="4349" max="4349" width="21.8333333333333" style="4" customWidth="true"/>
    <col min="4350" max="4600" width="10.5" style="4"/>
    <col min="4601" max="4601" width="39.6666666666667" style="4" customWidth="true"/>
    <col min="4602" max="4604" width="16.1666666666667" style="4" customWidth="true"/>
    <col min="4605" max="4605" width="21.8333333333333" style="4" customWidth="true"/>
    <col min="4606" max="4856" width="10.5" style="4"/>
    <col min="4857" max="4857" width="39.6666666666667" style="4" customWidth="true"/>
    <col min="4858" max="4860" width="16.1666666666667" style="4" customWidth="true"/>
    <col min="4861" max="4861" width="21.8333333333333" style="4" customWidth="true"/>
    <col min="4862" max="5112" width="10.5" style="4"/>
    <col min="5113" max="5113" width="39.6666666666667" style="4" customWidth="true"/>
    <col min="5114" max="5116" width="16.1666666666667" style="4" customWidth="true"/>
    <col min="5117" max="5117" width="21.8333333333333" style="4" customWidth="true"/>
    <col min="5118" max="5368" width="10.5" style="4"/>
    <col min="5369" max="5369" width="39.6666666666667" style="4" customWidth="true"/>
    <col min="5370" max="5372" width="16.1666666666667" style="4" customWidth="true"/>
    <col min="5373" max="5373" width="21.8333333333333" style="4" customWidth="true"/>
    <col min="5374" max="5624" width="10.5" style="4"/>
    <col min="5625" max="5625" width="39.6666666666667" style="4" customWidth="true"/>
    <col min="5626" max="5628" width="16.1666666666667" style="4" customWidth="true"/>
    <col min="5629" max="5629" width="21.8333333333333" style="4" customWidth="true"/>
    <col min="5630" max="5880" width="10.5" style="4"/>
    <col min="5881" max="5881" width="39.6666666666667" style="4" customWidth="true"/>
    <col min="5882" max="5884" width="16.1666666666667" style="4" customWidth="true"/>
    <col min="5885" max="5885" width="21.8333333333333" style="4" customWidth="true"/>
    <col min="5886" max="6136" width="10.5" style="4"/>
    <col min="6137" max="6137" width="39.6666666666667" style="4" customWidth="true"/>
    <col min="6138" max="6140" width="16.1666666666667" style="4" customWidth="true"/>
    <col min="6141" max="6141" width="21.8333333333333" style="4" customWidth="true"/>
    <col min="6142" max="6392" width="10.5" style="4"/>
    <col min="6393" max="6393" width="39.6666666666667" style="4" customWidth="true"/>
    <col min="6394" max="6396" width="16.1666666666667" style="4" customWidth="true"/>
    <col min="6397" max="6397" width="21.8333333333333" style="4" customWidth="true"/>
    <col min="6398" max="6648" width="10.5" style="4"/>
    <col min="6649" max="6649" width="39.6666666666667" style="4" customWidth="true"/>
    <col min="6650" max="6652" width="16.1666666666667" style="4" customWidth="true"/>
    <col min="6653" max="6653" width="21.8333333333333" style="4" customWidth="true"/>
    <col min="6654" max="6904" width="10.5" style="4"/>
    <col min="6905" max="6905" width="39.6666666666667" style="4" customWidth="true"/>
    <col min="6906" max="6908" width="16.1666666666667" style="4" customWidth="true"/>
    <col min="6909" max="6909" width="21.8333333333333" style="4" customWidth="true"/>
    <col min="6910" max="7160" width="10.5" style="4"/>
    <col min="7161" max="7161" width="39.6666666666667" style="4" customWidth="true"/>
    <col min="7162" max="7164" width="16.1666666666667" style="4" customWidth="true"/>
    <col min="7165" max="7165" width="21.8333333333333" style="4" customWidth="true"/>
    <col min="7166" max="7416" width="10.5" style="4"/>
    <col min="7417" max="7417" width="39.6666666666667" style="4" customWidth="true"/>
    <col min="7418" max="7420" width="16.1666666666667" style="4" customWidth="true"/>
    <col min="7421" max="7421" width="21.8333333333333" style="4" customWidth="true"/>
    <col min="7422" max="7672" width="10.5" style="4"/>
    <col min="7673" max="7673" width="39.6666666666667" style="4" customWidth="true"/>
    <col min="7674" max="7676" width="16.1666666666667" style="4" customWidth="true"/>
    <col min="7677" max="7677" width="21.8333333333333" style="4" customWidth="true"/>
    <col min="7678" max="7928" width="10.5" style="4"/>
    <col min="7929" max="7929" width="39.6666666666667" style="4" customWidth="true"/>
    <col min="7930" max="7932" width="16.1666666666667" style="4" customWidth="true"/>
    <col min="7933" max="7933" width="21.8333333333333" style="4" customWidth="true"/>
    <col min="7934" max="8184" width="10.5" style="4"/>
    <col min="8185" max="8185" width="39.6666666666667" style="4" customWidth="true"/>
    <col min="8186" max="8188" width="16.1666666666667" style="4" customWidth="true"/>
    <col min="8189" max="8189" width="21.8333333333333" style="4" customWidth="true"/>
    <col min="8190" max="8440" width="10.5" style="4"/>
    <col min="8441" max="8441" width="39.6666666666667" style="4" customWidth="true"/>
    <col min="8442" max="8444" width="16.1666666666667" style="4" customWidth="true"/>
    <col min="8445" max="8445" width="21.8333333333333" style="4" customWidth="true"/>
    <col min="8446" max="8696" width="10.5" style="4"/>
    <col min="8697" max="8697" width="39.6666666666667" style="4" customWidth="true"/>
    <col min="8698" max="8700" width="16.1666666666667" style="4" customWidth="true"/>
    <col min="8701" max="8701" width="21.8333333333333" style="4" customWidth="true"/>
    <col min="8702" max="8952" width="10.5" style="4"/>
    <col min="8953" max="8953" width="39.6666666666667" style="4" customWidth="true"/>
    <col min="8954" max="8956" width="16.1666666666667" style="4" customWidth="true"/>
    <col min="8957" max="8957" width="21.8333333333333" style="4" customWidth="true"/>
    <col min="8958" max="9208" width="10.5" style="4"/>
    <col min="9209" max="9209" width="39.6666666666667" style="4" customWidth="true"/>
    <col min="9210" max="9212" width="16.1666666666667" style="4" customWidth="true"/>
    <col min="9213" max="9213" width="21.8333333333333" style="4" customWidth="true"/>
    <col min="9214" max="9464" width="10.5" style="4"/>
    <col min="9465" max="9465" width="39.6666666666667" style="4" customWidth="true"/>
    <col min="9466" max="9468" width="16.1666666666667" style="4" customWidth="true"/>
    <col min="9469" max="9469" width="21.8333333333333" style="4" customWidth="true"/>
    <col min="9470" max="9720" width="10.5" style="4"/>
    <col min="9721" max="9721" width="39.6666666666667" style="4" customWidth="true"/>
    <col min="9722" max="9724" width="16.1666666666667" style="4" customWidth="true"/>
    <col min="9725" max="9725" width="21.8333333333333" style="4" customWidth="true"/>
    <col min="9726" max="9976" width="10.5" style="4"/>
    <col min="9977" max="9977" width="39.6666666666667" style="4" customWidth="true"/>
    <col min="9978" max="9980" width="16.1666666666667" style="4" customWidth="true"/>
    <col min="9981" max="9981" width="21.8333333333333" style="4" customWidth="true"/>
    <col min="9982" max="10232" width="10.5" style="4"/>
    <col min="10233" max="10233" width="39.6666666666667" style="4" customWidth="true"/>
    <col min="10234" max="10236" width="16.1666666666667" style="4" customWidth="true"/>
    <col min="10237" max="10237" width="21.8333333333333" style="4" customWidth="true"/>
    <col min="10238" max="10488" width="10.5" style="4"/>
    <col min="10489" max="10489" width="39.6666666666667" style="4" customWidth="true"/>
    <col min="10490" max="10492" width="16.1666666666667" style="4" customWidth="true"/>
    <col min="10493" max="10493" width="21.8333333333333" style="4" customWidth="true"/>
    <col min="10494" max="10744" width="10.5" style="4"/>
    <col min="10745" max="10745" width="39.6666666666667" style="4" customWidth="true"/>
    <col min="10746" max="10748" width="16.1666666666667" style="4" customWidth="true"/>
    <col min="10749" max="10749" width="21.8333333333333" style="4" customWidth="true"/>
    <col min="10750" max="11000" width="10.5" style="4"/>
    <col min="11001" max="11001" width="39.6666666666667" style="4" customWidth="true"/>
    <col min="11002" max="11004" width="16.1666666666667" style="4" customWidth="true"/>
    <col min="11005" max="11005" width="21.8333333333333" style="4" customWidth="true"/>
    <col min="11006" max="11256" width="10.5" style="4"/>
    <col min="11257" max="11257" width="39.6666666666667" style="4" customWidth="true"/>
    <col min="11258" max="11260" width="16.1666666666667" style="4" customWidth="true"/>
    <col min="11261" max="11261" width="21.8333333333333" style="4" customWidth="true"/>
    <col min="11262" max="11512" width="10.5" style="4"/>
    <col min="11513" max="11513" width="39.6666666666667" style="4" customWidth="true"/>
    <col min="11514" max="11516" width="16.1666666666667" style="4" customWidth="true"/>
    <col min="11517" max="11517" width="21.8333333333333" style="4" customWidth="true"/>
    <col min="11518" max="11768" width="10.5" style="4"/>
    <col min="11769" max="11769" width="39.6666666666667" style="4" customWidth="true"/>
    <col min="11770" max="11772" width="16.1666666666667" style="4" customWidth="true"/>
    <col min="11773" max="11773" width="21.8333333333333" style="4" customWidth="true"/>
    <col min="11774" max="12024" width="10.5" style="4"/>
    <col min="12025" max="12025" width="39.6666666666667" style="4" customWidth="true"/>
    <col min="12026" max="12028" width="16.1666666666667" style="4" customWidth="true"/>
    <col min="12029" max="12029" width="21.8333333333333" style="4" customWidth="true"/>
    <col min="12030" max="12280" width="10.5" style="4"/>
    <col min="12281" max="12281" width="39.6666666666667" style="4" customWidth="true"/>
    <col min="12282" max="12284" width="16.1666666666667" style="4" customWidth="true"/>
    <col min="12285" max="12285" width="21.8333333333333" style="4" customWidth="true"/>
    <col min="12286" max="12536" width="10.5" style="4"/>
    <col min="12537" max="12537" width="39.6666666666667" style="4" customWidth="true"/>
    <col min="12538" max="12540" width="16.1666666666667" style="4" customWidth="true"/>
    <col min="12541" max="12541" width="21.8333333333333" style="4" customWidth="true"/>
    <col min="12542" max="12792" width="10.5" style="4"/>
    <col min="12793" max="12793" width="39.6666666666667" style="4" customWidth="true"/>
    <col min="12794" max="12796" width="16.1666666666667" style="4" customWidth="true"/>
    <col min="12797" max="12797" width="21.8333333333333" style="4" customWidth="true"/>
    <col min="12798" max="13048" width="10.5" style="4"/>
    <col min="13049" max="13049" width="39.6666666666667" style="4" customWidth="true"/>
    <col min="13050" max="13052" width="16.1666666666667" style="4" customWidth="true"/>
    <col min="13053" max="13053" width="21.8333333333333" style="4" customWidth="true"/>
    <col min="13054" max="13304" width="10.5" style="4"/>
    <col min="13305" max="13305" width="39.6666666666667" style="4" customWidth="true"/>
    <col min="13306" max="13308" width="16.1666666666667" style="4" customWidth="true"/>
    <col min="13309" max="13309" width="21.8333333333333" style="4" customWidth="true"/>
    <col min="13310" max="13560" width="10.5" style="4"/>
    <col min="13561" max="13561" width="39.6666666666667" style="4" customWidth="true"/>
    <col min="13562" max="13564" width="16.1666666666667" style="4" customWidth="true"/>
    <col min="13565" max="13565" width="21.8333333333333" style="4" customWidth="true"/>
    <col min="13566" max="13816" width="10.5" style="4"/>
    <col min="13817" max="13817" width="39.6666666666667" style="4" customWidth="true"/>
    <col min="13818" max="13820" width="16.1666666666667" style="4" customWidth="true"/>
    <col min="13821" max="13821" width="21.8333333333333" style="4" customWidth="true"/>
    <col min="13822" max="14072" width="10.5" style="4"/>
    <col min="14073" max="14073" width="39.6666666666667" style="4" customWidth="true"/>
    <col min="14074" max="14076" width="16.1666666666667" style="4" customWidth="true"/>
    <col min="14077" max="14077" width="21.8333333333333" style="4" customWidth="true"/>
    <col min="14078" max="14328" width="10.5" style="4"/>
    <col min="14329" max="14329" width="39.6666666666667" style="4" customWidth="true"/>
    <col min="14330" max="14332" width="16.1666666666667" style="4" customWidth="true"/>
    <col min="14333" max="14333" width="21.8333333333333" style="4" customWidth="true"/>
    <col min="14334" max="14584" width="10.5" style="4"/>
    <col min="14585" max="14585" width="39.6666666666667" style="4" customWidth="true"/>
    <col min="14586" max="14588" width="16.1666666666667" style="4" customWidth="true"/>
    <col min="14589" max="14589" width="21.8333333333333" style="4" customWidth="true"/>
    <col min="14590" max="14840" width="10.5" style="4"/>
    <col min="14841" max="14841" width="39.6666666666667" style="4" customWidth="true"/>
    <col min="14842" max="14844" width="16.1666666666667" style="4" customWidth="true"/>
    <col min="14845" max="14845" width="21.8333333333333" style="4" customWidth="true"/>
    <col min="14846" max="15096" width="10.5" style="4"/>
    <col min="15097" max="15097" width="39.6666666666667" style="4" customWidth="true"/>
    <col min="15098" max="15100" width="16.1666666666667" style="4" customWidth="true"/>
    <col min="15101" max="15101" width="21.8333333333333" style="4" customWidth="true"/>
    <col min="15102" max="15352" width="10.5" style="4"/>
    <col min="15353" max="15353" width="39.6666666666667" style="4" customWidth="true"/>
    <col min="15354" max="15356" width="16.1666666666667" style="4" customWidth="true"/>
    <col min="15357" max="15357" width="21.8333333333333" style="4" customWidth="true"/>
    <col min="15358" max="15608" width="10.5" style="4"/>
    <col min="15609" max="15609" width="39.6666666666667" style="4" customWidth="true"/>
    <col min="15610" max="15612" width="16.1666666666667" style="4" customWidth="true"/>
    <col min="15613" max="15613" width="21.8333333333333" style="4" customWidth="true"/>
    <col min="15614" max="15864" width="10.5" style="4"/>
    <col min="15865" max="15865" width="39.6666666666667" style="4" customWidth="true"/>
    <col min="15866" max="15868" width="16.1666666666667" style="4" customWidth="true"/>
    <col min="15869" max="15869" width="21.8333333333333" style="4" customWidth="true"/>
    <col min="15870" max="16120" width="10.5" style="4"/>
    <col min="16121" max="16121" width="39.6666666666667" style="4" customWidth="true"/>
    <col min="16122" max="16124" width="16.1666666666667" style="4" customWidth="true"/>
    <col min="16125" max="16125" width="21.8333333333333" style="4" customWidth="true"/>
    <col min="16126" max="16384" width="10.5" style="4"/>
  </cols>
  <sheetData>
    <row r="1" s="1" customFormat="true" ht="19.5" customHeight="true" spans="1:16373">
      <c r="A1" s="8" t="s">
        <v>0</v>
      </c>
      <c r="B1" s="9"/>
      <c r="C1" s="9"/>
      <c r="D1" s="9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</row>
    <row r="2" s="1" customFormat="true" ht="28.5" customHeight="true" spans="1:16373">
      <c r="A2" s="10" t="s">
        <v>52</v>
      </c>
      <c r="B2" s="10"/>
      <c r="C2" s="10"/>
      <c r="D2" s="10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</row>
    <row r="3" s="2" customFormat="true" ht="19.5" customHeight="true" spans="1:5">
      <c r="A3" s="11"/>
      <c r="B3" s="12"/>
      <c r="C3" s="12"/>
      <c r="D3" s="13"/>
      <c r="E3" s="13" t="s">
        <v>2</v>
      </c>
    </row>
    <row r="4" s="1" customFormat="true" ht="32" customHeight="true" spans="1:16374">
      <c r="A4" s="14" t="s">
        <v>5</v>
      </c>
      <c r="B4" s="15" t="s">
        <v>6</v>
      </c>
      <c r="C4" s="15" t="s">
        <v>53</v>
      </c>
      <c r="D4" s="15" t="s">
        <v>54</v>
      </c>
      <c r="E4" s="15" t="s">
        <v>55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</row>
    <row r="5" s="3" customFormat="true" ht="32" customHeight="true" spans="1:16374">
      <c r="A5" s="16" t="s">
        <v>9</v>
      </c>
      <c r="B5" s="17"/>
      <c r="C5" s="18"/>
      <c r="D5" s="18"/>
      <c r="E5" s="18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  <c r="XDR5" s="4"/>
      <c r="XDS5" s="4"/>
      <c r="XDT5" s="4"/>
      <c r="XDU5" s="4"/>
      <c r="XDV5" s="4"/>
      <c r="XDW5" s="4"/>
      <c r="XDX5" s="4"/>
      <c r="XDY5" s="4"/>
      <c r="XDZ5" s="4"/>
      <c r="XEA5" s="4"/>
      <c r="XEB5" s="4"/>
      <c r="XEC5" s="4"/>
      <c r="XED5" s="4"/>
      <c r="XEE5" s="4"/>
      <c r="XEF5" s="4"/>
      <c r="XEG5" s="4"/>
      <c r="XEH5" s="4"/>
      <c r="XEI5" s="4"/>
      <c r="XEJ5" s="4"/>
      <c r="XEK5" s="4"/>
      <c r="XEL5" s="4"/>
      <c r="XEM5" s="4"/>
      <c r="XEN5" s="4"/>
      <c r="XEO5" s="4"/>
      <c r="XEP5" s="4"/>
      <c r="XEQ5" s="4"/>
      <c r="XER5" s="4"/>
      <c r="XES5" s="4"/>
      <c r="XET5" s="4"/>
    </row>
    <row r="6" s="1" customFormat="true" ht="32" customHeight="true" spans="1:16374">
      <c r="A6" s="16" t="s">
        <v>11</v>
      </c>
      <c r="B6" s="17"/>
      <c r="C6" s="18"/>
      <c r="D6" s="18"/>
      <c r="E6" s="1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  <c r="XDR6" s="4"/>
      <c r="XDS6" s="4"/>
      <c r="XDT6" s="4"/>
      <c r="XDU6" s="4"/>
      <c r="XDV6" s="4"/>
      <c r="XDW6" s="4"/>
      <c r="XDX6" s="4"/>
      <c r="XDY6" s="4"/>
      <c r="XDZ6" s="4"/>
      <c r="XEA6" s="4"/>
      <c r="XEB6" s="4"/>
      <c r="XEC6" s="4"/>
      <c r="XED6" s="4"/>
      <c r="XEE6" s="4"/>
      <c r="XEF6" s="4"/>
      <c r="XEG6" s="4"/>
      <c r="XEH6" s="4"/>
      <c r="XEI6" s="4"/>
      <c r="XEJ6" s="4"/>
      <c r="XEK6" s="4"/>
      <c r="XEL6" s="4"/>
      <c r="XEM6" s="4"/>
      <c r="XEN6" s="4"/>
      <c r="XEO6" s="4"/>
      <c r="XEP6" s="4"/>
      <c r="XEQ6" s="4"/>
      <c r="XER6" s="4"/>
      <c r="XES6" s="4"/>
      <c r="XET6" s="4"/>
    </row>
    <row r="7" s="1" customFormat="true" ht="32" customHeight="true" spans="1:16374">
      <c r="A7" s="16" t="s">
        <v>13</v>
      </c>
      <c r="B7" s="19"/>
      <c r="C7" s="20"/>
      <c r="D7" s="20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  <c r="XDR7" s="4"/>
      <c r="XDS7" s="4"/>
      <c r="XDT7" s="4"/>
      <c r="XDU7" s="4"/>
      <c r="XDV7" s="4"/>
      <c r="XDW7" s="4"/>
      <c r="XDX7" s="4"/>
      <c r="XDY7" s="4"/>
      <c r="XDZ7" s="4"/>
      <c r="XEA7" s="4"/>
      <c r="XEB7" s="4"/>
      <c r="XEC7" s="4"/>
      <c r="XED7" s="4"/>
      <c r="XEE7" s="4"/>
      <c r="XEF7" s="4"/>
      <c r="XEG7" s="4"/>
      <c r="XEH7" s="4"/>
      <c r="XEI7" s="4"/>
      <c r="XEJ7" s="4"/>
      <c r="XEK7" s="4"/>
      <c r="XEL7" s="4"/>
      <c r="XEM7" s="4"/>
      <c r="XEN7" s="4"/>
      <c r="XEO7" s="4"/>
      <c r="XEP7" s="4"/>
      <c r="XEQ7" s="4"/>
      <c r="XER7" s="4"/>
      <c r="XES7" s="4"/>
      <c r="XET7" s="4"/>
    </row>
    <row r="8" s="4" customFormat="true" ht="32" customHeight="true" spans="1:5">
      <c r="A8" s="16" t="s">
        <v>15</v>
      </c>
      <c r="B8" s="17">
        <f>B9</f>
        <v>354073</v>
      </c>
      <c r="C8" s="17">
        <v>618073</v>
      </c>
      <c r="D8" s="17">
        <f>SUM(D9,D17)</f>
        <v>-245606</v>
      </c>
      <c r="E8" s="17">
        <f>D8+C8</f>
        <v>372467</v>
      </c>
    </row>
    <row r="9" s="4" customFormat="true" ht="32" customHeight="true" spans="1:5">
      <c r="A9" s="16" t="s">
        <v>56</v>
      </c>
      <c r="B9" s="17">
        <f>SUM(B10:B16)</f>
        <v>354073</v>
      </c>
      <c r="C9" s="17">
        <v>354073</v>
      </c>
      <c r="D9" s="17">
        <f>SUM(D10:D16)</f>
        <v>-245606</v>
      </c>
      <c r="E9" s="17">
        <f t="shared" ref="E9:E18" si="0">D9+C9</f>
        <v>108467</v>
      </c>
    </row>
    <row r="10" s="4" customFormat="true" ht="32" customHeight="true" spans="1:5">
      <c r="A10" s="16" t="s">
        <v>57</v>
      </c>
      <c r="B10" s="17">
        <v>54433</v>
      </c>
      <c r="C10" s="17">
        <v>54433</v>
      </c>
      <c r="D10" s="17">
        <v>-19414</v>
      </c>
      <c r="E10" s="17">
        <f t="shared" si="0"/>
        <v>35019</v>
      </c>
    </row>
    <row r="11" s="4" customFormat="true" ht="32" customHeight="true" spans="1:5">
      <c r="A11" s="16" t="s">
        <v>58</v>
      </c>
      <c r="B11" s="17">
        <v>4392</v>
      </c>
      <c r="C11" s="17">
        <v>4392</v>
      </c>
      <c r="D11" s="17"/>
      <c r="E11" s="17">
        <f t="shared" si="0"/>
        <v>4392</v>
      </c>
    </row>
    <row r="12" s="4" customFormat="true" ht="32" customHeight="true" spans="1:5">
      <c r="A12" s="16" t="s">
        <v>59</v>
      </c>
      <c r="B12" s="17">
        <v>269507</v>
      </c>
      <c r="C12" s="17">
        <v>269507</v>
      </c>
      <c r="D12" s="17">
        <f>-234-218480</f>
        <v>-218714</v>
      </c>
      <c r="E12" s="17">
        <f t="shared" si="0"/>
        <v>50793</v>
      </c>
    </row>
    <row r="13" s="4" customFormat="true" ht="32" customHeight="true" spans="1:5">
      <c r="A13" s="16" t="s">
        <v>60</v>
      </c>
      <c r="B13" s="17">
        <v>2100</v>
      </c>
      <c r="C13" s="17">
        <v>2100</v>
      </c>
      <c r="D13" s="17"/>
      <c r="E13" s="17">
        <f t="shared" si="0"/>
        <v>2100</v>
      </c>
    </row>
    <row r="14" s="4" customFormat="true" ht="32" customHeight="true" spans="1:5">
      <c r="A14" s="16" t="s">
        <v>61</v>
      </c>
      <c r="B14" s="17">
        <v>5105</v>
      </c>
      <c r="C14" s="17">
        <v>5105</v>
      </c>
      <c r="D14" s="17"/>
      <c r="E14" s="17">
        <f t="shared" si="0"/>
        <v>5105</v>
      </c>
    </row>
    <row r="15" s="4" customFormat="true" ht="32" customHeight="true" spans="1:5">
      <c r="A15" s="16" t="s">
        <v>62</v>
      </c>
      <c r="B15" s="17">
        <v>2185</v>
      </c>
      <c r="C15" s="17">
        <v>2185</v>
      </c>
      <c r="D15" s="17"/>
      <c r="E15" s="17">
        <f t="shared" si="0"/>
        <v>2185</v>
      </c>
    </row>
    <row r="16" s="4" customFormat="true" ht="32" customHeight="true" spans="1:5">
      <c r="A16" s="16" t="s">
        <v>63</v>
      </c>
      <c r="B16" s="17">
        <v>16351</v>
      </c>
      <c r="C16" s="17">
        <v>16351</v>
      </c>
      <c r="D16" s="17">
        <v>-7478</v>
      </c>
      <c r="E16" s="17">
        <f t="shared" si="0"/>
        <v>8873</v>
      </c>
    </row>
    <row r="17" s="5" customFormat="true" ht="32" customHeight="true" spans="1:5">
      <c r="A17" s="16" t="s">
        <v>64</v>
      </c>
      <c r="B17" s="21">
        <v>0</v>
      </c>
      <c r="C17" s="22">
        <v>264000</v>
      </c>
      <c r="D17" s="17"/>
      <c r="E17" s="17">
        <f t="shared" si="0"/>
        <v>264000</v>
      </c>
    </row>
    <row r="18" s="6" customFormat="true" ht="32" customHeight="true" spans="1:5">
      <c r="A18" s="16" t="s">
        <v>65</v>
      </c>
      <c r="B18" s="19"/>
      <c r="C18" s="22">
        <v>264000</v>
      </c>
      <c r="D18" s="17"/>
      <c r="E18" s="17">
        <f t="shared" si="0"/>
        <v>264000</v>
      </c>
    </row>
    <row r="19" s="6" customFormat="true" ht="32" customHeight="true" spans="1:5">
      <c r="A19" s="16" t="s">
        <v>17</v>
      </c>
      <c r="B19" s="17"/>
      <c r="C19" s="18"/>
      <c r="D19" s="18"/>
      <c r="E19" s="18"/>
    </row>
    <row r="20" s="4" customFormat="true" ht="32" customHeight="true" spans="1:5">
      <c r="A20" s="16" t="s">
        <v>19</v>
      </c>
      <c r="B20" s="17"/>
      <c r="C20" s="18"/>
      <c r="D20" s="18"/>
      <c r="E20" s="18"/>
    </row>
    <row r="21" s="4" customFormat="true" ht="32" customHeight="true" spans="1:5">
      <c r="A21" s="16" t="s">
        <v>66</v>
      </c>
      <c r="B21" s="19"/>
      <c r="C21" s="20"/>
      <c r="D21" s="20"/>
      <c r="E21" s="20"/>
    </row>
    <row r="22" s="4" customFormat="true" ht="32" customHeight="true" spans="1:5">
      <c r="A22" s="16" t="s">
        <v>23</v>
      </c>
      <c r="B22" s="17">
        <v>13029</v>
      </c>
      <c r="C22" s="17">
        <v>174929</v>
      </c>
      <c r="D22" s="17"/>
      <c r="E22" s="17">
        <f t="shared" ref="E22:E25" si="1">D22+C22</f>
        <v>174929</v>
      </c>
    </row>
    <row r="23" s="4" customFormat="true" ht="32" customHeight="true" spans="1:5">
      <c r="A23" s="16" t="s">
        <v>67</v>
      </c>
      <c r="B23" s="17">
        <v>10233</v>
      </c>
      <c r="C23" s="17">
        <v>172133</v>
      </c>
      <c r="D23" s="17"/>
      <c r="E23" s="17">
        <f t="shared" si="1"/>
        <v>172133</v>
      </c>
    </row>
    <row r="24" s="4" customFormat="true" ht="32" customHeight="true" spans="1:5">
      <c r="A24" s="16" t="s">
        <v>68</v>
      </c>
      <c r="B24" s="17">
        <v>0</v>
      </c>
      <c r="C24" s="18"/>
      <c r="D24" s="18"/>
      <c r="E24" s="18"/>
    </row>
    <row r="25" s="4" customFormat="true" ht="32" customHeight="true" spans="1:5">
      <c r="A25" s="16" t="s">
        <v>69</v>
      </c>
      <c r="B25" s="17">
        <v>10233</v>
      </c>
      <c r="C25" s="17">
        <v>172133</v>
      </c>
      <c r="D25" s="17"/>
      <c r="E25" s="17">
        <f t="shared" si="1"/>
        <v>172133</v>
      </c>
    </row>
    <row r="26" s="4" customFormat="true" ht="32" customHeight="true" spans="1:5">
      <c r="A26" s="16" t="s">
        <v>70</v>
      </c>
      <c r="B26" s="17">
        <v>2796</v>
      </c>
      <c r="C26" s="17">
        <v>2796</v>
      </c>
      <c r="D26" s="17"/>
      <c r="E26" s="17">
        <f t="shared" ref="E26:E37" si="2">D26+C26</f>
        <v>2796</v>
      </c>
    </row>
    <row r="27" s="4" customFormat="true" ht="32" customHeight="true" spans="1:5">
      <c r="A27" s="16" t="s">
        <v>71</v>
      </c>
      <c r="B27" s="17">
        <v>2036</v>
      </c>
      <c r="C27" s="17">
        <v>2036</v>
      </c>
      <c r="D27" s="17"/>
      <c r="E27" s="17">
        <f t="shared" si="2"/>
        <v>2036</v>
      </c>
    </row>
    <row r="28" s="4" customFormat="true" ht="32" customHeight="true" spans="1:5">
      <c r="A28" s="16" t="s">
        <v>72</v>
      </c>
      <c r="B28" s="17">
        <v>760</v>
      </c>
      <c r="C28" s="17">
        <v>760</v>
      </c>
      <c r="D28" s="17"/>
      <c r="E28" s="17">
        <f t="shared" si="2"/>
        <v>760</v>
      </c>
    </row>
    <row r="29" s="4" customFormat="true" ht="32" customHeight="true" spans="1:5">
      <c r="A29" s="16" t="s">
        <v>25</v>
      </c>
      <c r="B29" s="17">
        <f>B30+B33+B31+B32</f>
        <v>43343</v>
      </c>
      <c r="C29" s="18">
        <v>49441</v>
      </c>
      <c r="D29" s="17">
        <f>SUM(D30:D33)</f>
        <v>7</v>
      </c>
      <c r="E29" s="17">
        <f t="shared" si="2"/>
        <v>49448</v>
      </c>
    </row>
    <row r="30" s="4" customFormat="true" ht="32" customHeight="true" spans="1:5">
      <c r="A30" s="16" t="s">
        <v>73</v>
      </c>
      <c r="B30" s="17">
        <v>0</v>
      </c>
      <c r="C30" s="18">
        <v>18414</v>
      </c>
      <c r="D30" s="17"/>
      <c r="E30" s="17">
        <f t="shared" si="2"/>
        <v>18414</v>
      </c>
    </row>
    <row r="31" s="4" customFormat="true" ht="32" customHeight="true" spans="1:5">
      <c r="A31" s="16" t="s">
        <v>74</v>
      </c>
      <c r="B31" s="17"/>
      <c r="C31" s="18">
        <v>1980</v>
      </c>
      <c r="D31" s="17"/>
      <c r="E31" s="17">
        <f t="shared" si="2"/>
        <v>1980</v>
      </c>
    </row>
    <row r="32" s="4" customFormat="true" ht="32" customHeight="true" spans="1:5">
      <c r="A32" s="16" t="s">
        <v>75</v>
      </c>
      <c r="B32" s="17"/>
      <c r="C32" s="18">
        <v>1474</v>
      </c>
      <c r="D32" s="17"/>
      <c r="E32" s="17">
        <f t="shared" si="2"/>
        <v>1474</v>
      </c>
    </row>
    <row r="33" s="4" customFormat="true" ht="32" customHeight="true" spans="1:5">
      <c r="A33" s="16" t="s">
        <v>76</v>
      </c>
      <c r="B33" s="17">
        <v>43343</v>
      </c>
      <c r="C33" s="18">
        <v>27573</v>
      </c>
      <c r="D33" s="17">
        <v>7</v>
      </c>
      <c r="E33" s="17">
        <f t="shared" si="2"/>
        <v>27580</v>
      </c>
    </row>
    <row r="34" s="4" customFormat="true" ht="32" customHeight="true" spans="1:5">
      <c r="A34" s="16" t="s">
        <v>27</v>
      </c>
      <c r="B34" s="17">
        <v>300</v>
      </c>
      <c r="C34" s="17">
        <v>450</v>
      </c>
      <c r="D34" s="17">
        <f>SUM(D35:D38)</f>
        <v>50</v>
      </c>
      <c r="E34" s="17">
        <f t="shared" si="2"/>
        <v>500</v>
      </c>
    </row>
    <row r="35" s="4" customFormat="true" ht="32" customHeight="true" spans="1:5">
      <c r="A35" s="16" t="s">
        <v>77</v>
      </c>
      <c r="B35" s="17"/>
      <c r="C35" s="18">
        <v>300</v>
      </c>
      <c r="D35" s="17">
        <v>46.76</v>
      </c>
      <c r="E35" s="17">
        <f t="shared" si="2"/>
        <v>346.76</v>
      </c>
    </row>
    <row r="36" s="4" customFormat="true" ht="32" customHeight="true" spans="1:5">
      <c r="A36" s="16" t="s">
        <v>78</v>
      </c>
      <c r="B36" s="17"/>
      <c r="C36" s="18"/>
      <c r="D36" s="18">
        <v>2.12</v>
      </c>
      <c r="E36" s="17">
        <f t="shared" si="2"/>
        <v>2.12</v>
      </c>
    </row>
    <row r="37" s="4" customFormat="true" ht="32" customHeight="true" spans="1:5">
      <c r="A37" s="16" t="s">
        <v>79</v>
      </c>
      <c r="B37" s="17">
        <v>300</v>
      </c>
      <c r="C37" s="17">
        <v>150</v>
      </c>
      <c r="D37" s="17">
        <v>1.12</v>
      </c>
      <c r="E37" s="17">
        <f t="shared" si="2"/>
        <v>151.12</v>
      </c>
    </row>
    <row r="38" s="4" customFormat="true" ht="32" customHeight="true" spans="1:5">
      <c r="A38" s="16" t="s">
        <v>80</v>
      </c>
      <c r="B38" s="17"/>
      <c r="C38" s="18"/>
      <c r="D38" s="18"/>
      <c r="E38" s="18"/>
    </row>
    <row r="39" s="4" customFormat="true" ht="32" customHeight="true" spans="1:5">
      <c r="A39" s="16" t="s">
        <v>29</v>
      </c>
      <c r="B39" s="17"/>
      <c r="C39" s="18">
        <v>31</v>
      </c>
      <c r="D39" s="17"/>
      <c r="E39" s="17">
        <f>D39+C39</f>
        <v>31</v>
      </c>
    </row>
    <row r="40" s="4" customFormat="true" ht="32" customHeight="true" spans="1:5">
      <c r="A40" s="16" t="s">
        <v>81</v>
      </c>
      <c r="B40" s="17"/>
      <c r="C40" s="18">
        <v>31</v>
      </c>
      <c r="D40" s="17"/>
      <c r="E40" s="17">
        <f>D40+C40</f>
        <v>31</v>
      </c>
    </row>
    <row r="41" s="4" customFormat="true" ht="32" customHeight="true" spans="1:5">
      <c r="A41" s="16" t="s">
        <v>82</v>
      </c>
      <c r="B41" s="17"/>
      <c r="C41" s="18">
        <v>31</v>
      </c>
      <c r="D41" s="17"/>
      <c r="E41" s="17">
        <f>D41+C41</f>
        <v>31</v>
      </c>
    </row>
    <row r="42" s="7" customFormat="true" ht="32" customHeight="true" spans="1:5">
      <c r="A42" s="23" t="s">
        <v>34</v>
      </c>
      <c r="B42" s="24">
        <f>B8+B22+B29+B34+B39</f>
        <v>410745</v>
      </c>
      <c r="C42" s="24">
        <f>C8+C22+C29+C34+C39</f>
        <v>842924</v>
      </c>
      <c r="D42" s="24">
        <f>D8+D22+D29+D34+D39</f>
        <v>-245549</v>
      </c>
      <c r="E42" s="24">
        <f>E8+E22+E29+E34+E39</f>
        <v>597375</v>
      </c>
    </row>
    <row r="43" s="4" customFormat="true" ht="32" customHeight="true" spans="1:5">
      <c r="A43" s="16" t="s">
        <v>83</v>
      </c>
      <c r="B43" s="17">
        <v>0</v>
      </c>
      <c r="C43" s="18"/>
      <c r="D43" s="18"/>
      <c r="E43" s="18"/>
    </row>
    <row r="44" s="4" customFormat="true" ht="32" customHeight="true" spans="1:5">
      <c r="A44" s="16" t="s">
        <v>84</v>
      </c>
      <c r="B44" s="17"/>
      <c r="C44" s="18"/>
      <c r="D44" s="18"/>
      <c r="E44" s="18"/>
    </row>
    <row r="45" s="4" customFormat="true" ht="32" customHeight="true" spans="1:5">
      <c r="A45" s="16" t="s">
        <v>85</v>
      </c>
      <c r="B45" s="17"/>
      <c r="C45" s="18"/>
      <c r="D45" s="18"/>
      <c r="E45" s="18"/>
    </row>
    <row r="46" s="4" customFormat="true" ht="32" customHeight="true" spans="1:5">
      <c r="A46" s="16" t="s">
        <v>86</v>
      </c>
      <c r="B46" s="17">
        <f>59775-450</f>
        <v>59325</v>
      </c>
      <c r="C46" s="18">
        <v>59775</v>
      </c>
      <c r="D46" s="17"/>
      <c r="E46" s="17">
        <f>D46+C46</f>
        <v>59775</v>
      </c>
    </row>
    <row r="47" s="4" customFormat="true" ht="32" customHeight="true" spans="1:5">
      <c r="A47" s="16" t="s">
        <v>87</v>
      </c>
      <c r="B47" s="17"/>
      <c r="C47" s="18"/>
      <c r="D47" s="18"/>
      <c r="E47" s="18"/>
    </row>
    <row r="48" s="7" customFormat="true" ht="32" customHeight="true" spans="1:5">
      <c r="A48" s="23" t="s">
        <v>88</v>
      </c>
      <c r="B48" s="24">
        <f>B46+B43+B42</f>
        <v>470070</v>
      </c>
      <c r="C48" s="24">
        <f>C46+C43+C42</f>
        <v>902699</v>
      </c>
      <c r="D48" s="24">
        <f>D46+D43+D42</f>
        <v>-245549</v>
      </c>
      <c r="E48" s="24">
        <f>E46+E43+E42</f>
        <v>657150</v>
      </c>
    </row>
  </sheetData>
  <sheetProtection formatCells="0" formatColumns="0" formatRows="0"/>
  <mergeCells count="1">
    <mergeCell ref="A2:D2"/>
  </mergeCells>
  <printOptions horizontalCentered="true"/>
  <pageMargins left="0.751388888888889" right="0.751388888888889" top="1" bottom="1" header="0.5" footer="0.5"/>
  <pageSetup paperSize="9" scale="8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政府性基金预算收支表</vt:lpstr>
      <vt:lpstr>区级政府性基金预算支出调整表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</dc:creator>
  <cp:lastModifiedBy>huawei</cp:lastModifiedBy>
  <dcterms:created xsi:type="dcterms:W3CDTF">2023-08-03T02:47:00Z</dcterms:created>
  <dcterms:modified xsi:type="dcterms:W3CDTF">2024-01-17T18:11:11Z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