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</sheets>
  <definedNames>
    <definedName name="_xlnm._FilterDatabase" localSheetId="0" hidden="1">Sheet1!$A$3:$M$43</definedName>
    <definedName name="_xlnm.Print_Titles" localSheetId="0">Sheet1!$3:$3</definedName>
    <definedName name="_xlnm.Print_Area" localSheetId="0">Sheet1!$A$1:$M$42</definedName>
  </definedNames>
  <calcPr calcId="144525"/>
</workbook>
</file>

<file path=xl/sharedStrings.xml><?xml version="1.0" encoding="utf-8"?>
<sst xmlns="http://schemas.openxmlformats.org/spreadsheetml/2006/main" count="310" uniqueCount="197">
  <si>
    <t>光明区2020年7月低保资金发放明细表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</si>
  <si>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</si>
  <si>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</si>
  <si>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</si>
  <si>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</si>
  <si>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</si>
  <si>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</si>
  <si>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</si>
  <si>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地址</t>
  </si>
  <si>
    <t>低保证号</t>
  </si>
  <si>
    <t>家庭月人均收入</t>
  </si>
  <si>
    <t>享受保障人数</t>
  </si>
  <si>
    <t>户月保障金额</t>
  </si>
  <si>
    <t>户燃气补贴</t>
  </si>
  <si>
    <t>养育扶助份数</t>
  </si>
  <si>
    <t>养育扶助金额</t>
  </si>
  <si>
    <t>发放金额合计</t>
  </si>
  <si>
    <t>光明区2020年7月低保边缘专项资金发放明细表</t>
  </si>
  <si>
    <t>光明</t>
  </si>
  <si>
    <t>张启龙</t>
  </si>
  <si>
    <t>美景2-604</t>
  </si>
  <si>
    <t>801010007</t>
  </si>
  <si>
    <t>性别</t>
  </si>
  <si>
    <t>边缘证号</t>
  </si>
  <si>
    <t>家庭人口</t>
  </si>
  <si>
    <t>养育扶助</t>
  </si>
  <si>
    <t>范莲结</t>
  </si>
  <si>
    <t>深圳市光明区清怡花园1-501</t>
  </si>
  <si>
    <t>801010008</t>
  </si>
  <si>
    <t>份数</t>
  </si>
  <si>
    <t>补助金额</t>
  </si>
  <si>
    <t>东周</t>
  </si>
  <si>
    <t>刘振齐</t>
  </si>
  <si>
    <t>光明街道笔架山36幢5号</t>
  </si>
  <si>
    <t>801020012</t>
  </si>
  <si>
    <t>翠湖</t>
  </si>
  <si>
    <t>刘祝珍</t>
  </si>
  <si>
    <t>女</t>
  </si>
  <si>
    <t>光明街道东区61幢605号</t>
  </si>
  <si>
    <t>B801020001</t>
  </si>
  <si>
    <t>曾文娴</t>
  </si>
  <si>
    <t>深圳市光明区碧眼旧村48幢4号</t>
  </si>
  <si>
    <t>801020010</t>
  </si>
  <si>
    <t>碧眼</t>
  </si>
  <si>
    <t>汤秀琼</t>
  </si>
  <si>
    <t>光明街道光明社区富安花园13幢D座613</t>
  </si>
  <si>
    <t>B801060006</t>
  </si>
  <si>
    <t>黎霞</t>
  </si>
  <si>
    <r>
      <rPr>
        <sz val="10"/>
        <rFont val="宋体"/>
        <charset val="134"/>
      </rPr>
      <t>凤凰社区凤凰村</t>
    </r>
    <r>
      <rPr>
        <sz val="10"/>
        <rFont val="Arial"/>
        <charset val="0"/>
      </rPr>
      <t>2</t>
    </r>
    <r>
      <rPr>
        <sz val="10"/>
        <rFont val="宋体"/>
        <charset val="134"/>
      </rPr>
      <t>巷</t>
    </r>
    <r>
      <rPr>
        <sz val="10"/>
        <rFont val="Arial"/>
        <charset val="0"/>
      </rPr>
      <t>97</t>
    </r>
    <r>
      <rPr>
        <sz val="10"/>
        <rFont val="宋体"/>
        <charset val="134"/>
      </rPr>
      <t>号</t>
    </r>
    <r>
      <rPr>
        <sz val="10"/>
        <rFont val="Arial"/>
        <charset val="0"/>
      </rPr>
      <t>207</t>
    </r>
  </si>
  <si>
    <t>801020011</t>
  </si>
  <si>
    <t>迳口</t>
  </si>
  <si>
    <t>刘土妹</t>
  </si>
  <si>
    <t>光明街道迳口村</t>
  </si>
  <si>
    <t>B801060007</t>
  </si>
  <si>
    <t>庞李广</t>
  </si>
  <si>
    <t>圳美华侨新村A3幢204号</t>
  </si>
  <si>
    <t>801020015</t>
  </si>
  <si>
    <t>新湖</t>
  </si>
  <si>
    <t>圳美</t>
  </si>
  <si>
    <t>廖大妹</t>
  </si>
  <si>
    <t>光明街道圳美社区圳美村住宅21东102号</t>
  </si>
  <si>
    <t>B803120006</t>
  </si>
  <si>
    <t>陈美珍</t>
  </si>
  <si>
    <r>
      <rPr>
        <sz val="10"/>
        <rFont val="宋体"/>
        <charset val="134"/>
      </rPr>
      <t>光明街道碧眼新村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</si>
  <si>
    <t>801060009</t>
  </si>
  <si>
    <t>廖五妹</t>
  </si>
  <si>
    <t>迳口3幢7号</t>
  </si>
  <si>
    <t>B803120007</t>
  </si>
  <si>
    <t>邹彩霞</t>
  </si>
  <si>
    <t>光明碧眼新村2区108-601</t>
  </si>
  <si>
    <t>801060006</t>
  </si>
  <si>
    <t>凤凰</t>
  </si>
  <si>
    <t>莫育红</t>
  </si>
  <si>
    <t>凤凰社区红坳猪场宿舍区</t>
  </si>
  <si>
    <t>B804190002</t>
  </si>
  <si>
    <t>罗三妹</t>
  </si>
  <si>
    <t>碧眼旧村48-9</t>
  </si>
  <si>
    <t>801060002</t>
  </si>
  <si>
    <t>庞幸</t>
  </si>
  <si>
    <t>男</t>
  </si>
  <si>
    <t>凤凰社区茶林3幢3号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</si>
  <si>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</si>
  <si>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公明</t>
  </si>
  <si>
    <t>赖立成</t>
  </si>
  <si>
    <t>公明街道社区居委会</t>
  </si>
  <si>
    <t>802070001</t>
  </si>
  <si>
    <t>合计</t>
  </si>
  <si>
    <t>7户</t>
  </si>
  <si>
    <t>-</t>
  </si>
  <si>
    <t>王志南</t>
  </si>
  <si>
    <t>光明街道圳美新村</t>
  </si>
  <si>
    <t>803120022</t>
  </si>
  <si>
    <t>陈兰芳</t>
  </si>
  <si>
    <t>圳美村87幢2号</t>
  </si>
  <si>
    <t>803120002</t>
  </si>
  <si>
    <t>许真生</t>
  </si>
  <si>
    <t>光明街道石介头8幢4号</t>
  </si>
  <si>
    <t>803120024</t>
  </si>
  <si>
    <t>刘振锋</t>
  </si>
  <si>
    <t>光明街道圳美社区圳美新村63幢</t>
  </si>
  <si>
    <t>803120019</t>
  </si>
  <si>
    <t>邓世名</t>
  </si>
  <si>
    <t>光明街道圳美社区石介头村16幢23号</t>
  </si>
  <si>
    <t>803120008</t>
  </si>
  <si>
    <t>朱金莺</t>
  </si>
  <si>
    <r>
      <rPr>
        <sz val="10"/>
        <rFont val="宋体"/>
        <charset val="134"/>
      </rPr>
      <t>光明街道圳美社区石介头五幢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</si>
  <si>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803120026</t>
  </si>
  <si>
    <t>罗记莲</t>
  </si>
  <si>
    <t>光明街道圳美社区圳美新村2幢4号</t>
  </si>
  <si>
    <t>803120020</t>
  </si>
  <si>
    <t>陈煜平</t>
  </si>
  <si>
    <t>光明街道圳美社区圳美村87幢</t>
  </si>
  <si>
    <t>803120006</t>
  </si>
  <si>
    <t>黄彩</t>
  </si>
  <si>
    <t>光明街道圳美社区圳美旧村租074号</t>
  </si>
  <si>
    <t>803120010</t>
  </si>
  <si>
    <t>李焕桢</t>
  </si>
  <si>
    <t>光明街道圳美社区圳美村90幢4号</t>
  </si>
  <si>
    <t>803120015</t>
  </si>
  <si>
    <t>新羌</t>
  </si>
  <si>
    <t>严子峰</t>
  </si>
  <si>
    <t>光明街道红湖村1幢1号</t>
  </si>
  <si>
    <t>803130033</t>
  </si>
  <si>
    <t>龙二妹</t>
  </si>
  <si>
    <t>光明街道北岗村东区3幢1号</t>
  </si>
  <si>
    <t>803130021</t>
  </si>
  <si>
    <t>莫大保</t>
  </si>
  <si>
    <t>光明街道派出所</t>
  </si>
  <si>
    <t>803130023</t>
  </si>
  <si>
    <t>陈培福</t>
  </si>
  <si>
    <t>光明街道华侨畜牧场新陂头新东区4-31</t>
  </si>
  <si>
    <t>803130004</t>
  </si>
  <si>
    <t>谭燕卿</t>
  </si>
  <si>
    <t>光明街道华侨畜牧场畔湖村1幢3号</t>
  </si>
  <si>
    <t>803130027</t>
  </si>
  <si>
    <t>邓秀强</t>
  </si>
  <si>
    <t>光明街道新陂头公屋26号</t>
  </si>
  <si>
    <t>803130009</t>
  </si>
  <si>
    <t>陈灿林</t>
  </si>
  <si>
    <t>光明街道新陂头新东区47幢1号</t>
  </si>
  <si>
    <t>803130002</t>
  </si>
  <si>
    <t>王北妹</t>
  </si>
  <si>
    <t>光明街道红湖村</t>
  </si>
  <si>
    <t>803130030</t>
  </si>
  <si>
    <t>谭燕霞</t>
  </si>
  <si>
    <t>光明街道畔湖1幢2号</t>
  </si>
  <si>
    <t>803130028</t>
  </si>
  <si>
    <t>陈宝成</t>
  </si>
  <si>
    <t>光明街道新屋村7号</t>
  </si>
  <si>
    <t>803130001</t>
  </si>
  <si>
    <t>陈世娟</t>
  </si>
  <si>
    <t>光明街道羌下侨村3幢103号</t>
  </si>
  <si>
    <t>803130005</t>
  </si>
  <si>
    <t>欧阳东梅</t>
  </si>
  <si>
    <t>光明街道姜下西区25幢10</t>
  </si>
  <si>
    <t>803130024</t>
  </si>
  <si>
    <t>梁满俦</t>
  </si>
  <si>
    <t>光明街道笔架山4幢</t>
  </si>
  <si>
    <t>803130018</t>
  </si>
  <si>
    <t>楼村</t>
  </si>
  <si>
    <t>张丽华</t>
  </si>
  <si>
    <t>公明街道楼村社区东片30巷1号</t>
  </si>
  <si>
    <t>803140002</t>
  </si>
  <si>
    <t>陈伟洪</t>
  </si>
  <si>
    <t>公明街道楼村南片</t>
  </si>
  <si>
    <t>803140001</t>
  </si>
  <si>
    <t>张宝勇</t>
  </si>
  <si>
    <t>富安花园3幢508</t>
  </si>
  <si>
    <t>804190003</t>
  </si>
  <si>
    <t>黄栽富</t>
  </si>
  <si>
    <t>凤凰社区凤凰果场24幢5号</t>
  </si>
  <si>
    <t>804190004</t>
  </si>
  <si>
    <t>黄永群</t>
  </si>
  <si>
    <t>深圳市光明区笔架山16幢6号后201房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</si>
  <si>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</si>
  <si>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</si>
  <si>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</si>
  <si>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</si>
  <si>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</si>
  <si>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</si>
  <si>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</si>
  <si>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</si>
  <si>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</si>
  <si>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光明区2020年1月低保和低保边缘资金发放汇总表</t>
  </si>
  <si>
    <t>制表单位：光明区民政局</t>
  </si>
  <si>
    <t>单位：户、人、元</t>
  </si>
  <si>
    <t>日期：2020年1月9日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</si>
  <si>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</si>
  <si>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</si>
  <si>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</si>
  <si>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</si>
  <si>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</si>
  <si>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</si>
  <si>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燃气补
贴金额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</si>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</sst>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9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7" borderId="11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5" fillId="22" borderId="7" applyNumberFormat="0" applyAlignment="0" applyProtection="0">
      <alignment vertical="center"/>
    </xf>
    <xf numFmtId="0" fontId="37" fillId="33" borderId="12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 quotePrefix="1">
      <alignment horizontal="center"/>
      <protection locked="0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4"/>
  <sheetViews>
    <sheetView tabSelected="1" workbookViewId="0">
      <selection activeCell="S20" sqref="S20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customWidth="1"/>
    <col min="5" max="5" width="30.75" customWidth="1"/>
    <col min="6" max="6" width="9.75" customWidth="1"/>
    <col min="7" max="7" width="7.625" customWidth="1"/>
    <col min="8" max="8" width="6" customWidth="1"/>
    <col min="9" max="9" width="7.375" style="18" customWidth="1"/>
    <col min="10" max="10" width="7" style="18" customWidth="1"/>
    <col min="11" max="11" width="8.125" style="18" customWidth="1"/>
    <col min="12" max="12" width="6.75" style="18" customWidth="1"/>
    <col min="13" max="13" width="7.5" style="18" customWidth="1"/>
    <col min="14" max="14" width="6" customWidth="1"/>
    <col min="15" max="15" width="7" customWidth="1"/>
    <col min="16" max="16" width="7.75" customWidth="1"/>
    <col min="17" max="17" width="8.625" customWidth="1"/>
    <col min="18" max="18" width="4.5" customWidth="1"/>
    <col min="19" max="19" width="29.875" customWidth="1"/>
    <col min="20" max="20" width="9.375" customWidth="1"/>
    <col min="21" max="21" width="7.25" customWidth="1"/>
    <col min="22" max="23" width="7.125" customWidth="1"/>
    <col min="24" max="24" width="7.5" customWidth="1"/>
  </cols>
  <sheetData>
    <row r="1" ht="41.25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6" customFormat="1" ht="19.5" customHeight="1" spans="1:13">
      <c r="A2" s="20" t="s">
        <v>1</v>
      </c>
      <c r="B2" s="20"/>
      <c r="C2" s="21" t="s">
        <v>2</v>
      </c>
      <c r="D2" s="21"/>
      <c r="E2" s="21"/>
      <c r="F2" s="21"/>
      <c r="G2" s="21" t="s">
        <v>3</v>
      </c>
      <c r="H2" s="21"/>
      <c r="I2" s="21"/>
      <c r="J2" s="21"/>
      <c r="K2" s="38"/>
      <c r="L2" s="39"/>
      <c r="M2" s="39"/>
    </row>
    <row r="3" s="17" customFormat="1" ht="33.75" customHeight="1" spans="1:24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40" t="s">
        <v>13</v>
      </c>
      <c r="K3" s="40" t="s">
        <v>14</v>
      </c>
      <c r="L3" s="40" t="s">
        <v>15</v>
      </c>
      <c r="M3" s="40" t="s">
        <v>16</v>
      </c>
      <c r="N3" s="41" t="s">
        <v>17</v>
      </c>
      <c r="O3" s="41"/>
      <c r="P3" s="41"/>
      <c r="Q3" s="41"/>
      <c r="R3" s="41"/>
      <c r="S3" s="41"/>
      <c r="T3" s="41"/>
      <c r="U3" s="41"/>
      <c r="V3" s="41"/>
      <c r="W3" s="41"/>
      <c r="X3" s="41"/>
    </row>
    <row r="4" s="17" customFormat="1" ht="15.75" customHeight="1" spans="1:24">
      <c r="A4" s="23">
        <v>1</v>
      </c>
      <c r="B4" s="24" t="s">
        <v>18</v>
      </c>
      <c r="C4" s="23" t="s">
        <v>18</v>
      </c>
      <c r="D4" s="23" t="s">
        <v>19</v>
      </c>
      <c r="E4" s="23" t="s">
        <v>20</v>
      </c>
      <c r="F4" s="50" t="s">
        <v>21</v>
      </c>
      <c r="G4" s="23">
        <v>150</v>
      </c>
      <c r="H4" s="23">
        <v>3</v>
      </c>
      <c r="I4" s="23">
        <f>(1250-G4)*H4</f>
        <v>3300</v>
      </c>
      <c r="J4" s="23">
        <v>20</v>
      </c>
      <c r="K4" s="23">
        <v>0</v>
      </c>
      <c r="L4" s="23">
        <f>1250*0.3*K4</f>
        <v>0</v>
      </c>
      <c r="M4" s="23">
        <f>I4+J4+L4</f>
        <v>3320</v>
      </c>
      <c r="N4" s="42" t="s">
        <v>4</v>
      </c>
      <c r="O4" s="43" t="s">
        <v>5</v>
      </c>
      <c r="P4" s="43" t="s">
        <v>6</v>
      </c>
      <c r="Q4" s="43" t="s">
        <v>7</v>
      </c>
      <c r="R4" s="43" t="s">
        <v>22</v>
      </c>
      <c r="S4" s="42" t="s">
        <v>8</v>
      </c>
      <c r="T4" s="43" t="s">
        <v>23</v>
      </c>
      <c r="U4" s="43" t="s">
        <v>24</v>
      </c>
      <c r="V4" s="43" t="s">
        <v>11</v>
      </c>
      <c r="W4" s="43" t="s">
        <v>25</v>
      </c>
      <c r="X4" s="43"/>
    </row>
    <row r="5" customHeight="1" spans="1:24">
      <c r="A5" s="23">
        <v>2</v>
      </c>
      <c r="B5" s="24" t="s">
        <v>18</v>
      </c>
      <c r="C5" s="23" t="s">
        <v>18</v>
      </c>
      <c r="D5" s="23" t="s">
        <v>26</v>
      </c>
      <c r="E5" s="24" t="s">
        <v>27</v>
      </c>
      <c r="F5" s="25" t="s">
        <v>28</v>
      </c>
      <c r="G5" s="23">
        <v>91</v>
      </c>
      <c r="H5" s="23">
        <v>1</v>
      </c>
      <c r="I5" s="23">
        <f>(1250-G5)*H5</f>
        <v>1159</v>
      </c>
      <c r="J5" s="23">
        <v>20</v>
      </c>
      <c r="K5" s="23">
        <v>0</v>
      </c>
      <c r="L5" s="23">
        <f t="shared" ref="L5:L41" si="0">1250*0.3*K5</f>
        <v>0</v>
      </c>
      <c r="M5" s="23">
        <f>I5+J5+L5</f>
        <v>1179</v>
      </c>
      <c r="N5" s="44"/>
      <c r="O5" s="43"/>
      <c r="P5" s="43"/>
      <c r="Q5" s="43"/>
      <c r="R5" s="43"/>
      <c r="S5" s="44"/>
      <c r="T5" s="43"/>
      <c r="U5" s="43"/>
      <c r="V5" s="43"/>
      <c r="W5" s="49" t="s">
        <v>29</v>
      </c>
      <c r="X5" s="49" t="s">
        <v>30</v>
      </c>
    </row>
    <row r="6" customHeight="1" spans="1:24">
      <c r="A6" s="23">
        <v>3</v>
      </c>
      <c r="B6" s="24" t="s">
        <v>18</v>
      </c>
      <c r="C6" s="23" t="s">
        <v>31</v>
      </c>
      <c r="D6" s="23" t="s">
        <v>32</v>
      </c>
      <c r="E6" s="23" t="s">
        <v>33</v>
      </c>
      <c r="F6" s="25" t="s">
        <v>34</v>
      </c>
      <c r="G6" s="23">
        <v>261</v>
      </c>
      <c r="H6" s="23">
        <v>3</v>
      </c>
      <c r="I6" s="23">
        <f t="shared" ref="I6:I41" si="1">(1250-G6)*H6</f>
        <v>2967</v>
      </c>
      <c r="J6" s="23">
        <v>20</v>
      </c>
      <c r="K6" s="23">
        <v>4</v>
      </c>
      <c r="L6" s="23">
        <f t="shared" si="0"/>
        <v>1500</v>
      </c>
      <c r="M6" s="23">
        <f>I6+J6+L6</f>
        <v>4487</v>
      </c>
      <c r="N6" s="45">
        <v>1</v>
      </c>
      <c r="O6" s="45" t="s">
        <v>18</v>
      </c>
      <c r="P6" s="45" t="s">
        <v>35</v>
      </c>
      <c r="Q6" s="45" t="s">
        <v>36</v>
      </c>
      <c r="R6" s="45" t="s">
        <v>37</v>
      </c>
      <c r="S6" s="45" t="s">
        <v>38</v>
      </c>
      <c r="T6" s="45" t="s">
        <v>39</v>
      </c>
      <c r="U6" s="45">
        <v>2</v>
      </c>
      <c r="V6" s="45">
        <v>2</v>
      </c>
      <c r="W6" s="45">
        <v>2</v>
      </c>
      <c r="X6" s="46">
        <f>W6*250</f>
        <v>500</v>
      </c>
    </row>
    <row r="7" customHeight="1" spans="1:24">
      <c r="A7" s="23">
        <v>4</v>
      </c>
      <c r="B7" s="24" t="s">
        <v>18</v>
      </c>
      <c r="C7" s="23" t="s">
        <v>31</v>
      </c>
      <c r="D7" s="23" t="s">
        <v>40</v>
      </c>
      <c r="E7" s="24" t="s">
        <v>41</v>
      </c>
      <c r="F7" s="25" t="s">
        <v>42</v>
      </c>
      <c r="G7" s="23">
        <v>94.5</v>
      </c>
      <c r="H7" s="23">
        <v>4</v>
      </c>
      <c r="I7" s="23">
        <f t="shared" si="1"/>
        <v>4622</v>
      </c>
      <c r="J7" s="23">
        <v>20</v>
      </c>
      <c r="K7" s="23">
        <v>4</v>
      </c>
      <c r="L7" s="23">
        <f t="shared" si="0"/>
        <v>1500</v>
      </c>
      <c r="M7" s="23">
        <f t="shared" ref="M7:M19" si="2">I7+J7+L7</f>
        <v>6142</v>
      </c>
      <c r="N7" s="46">
        <v>2</v>
      </c>
      <c r="O7" s="46" t="s">
        <v>18</v>
      </c>
      <c r="P7" s="46" t="s">
        <v>43</v>
      </c>
      <c r="Q7" s="51" t="s">
        <v>44</v>
      </c>
      <c r="R7" s="46" t="s">
        <v>37</v>
      </c>
      <c r="S7" s="46" t="s">
        <v>45</v>
      </c>
      <c r="T7" s="46" t="s">
        <v>46</v>
      </c>
      <c r="U7" s="46">
        <v>3</v>
      </c>
      <c r="V7" s="46">
        <v>3</v>
      </c>
      <c r="W7" s="46">
        <v>1</v>
      </c>
      <c r="X7" s="46">
        <f t="shared" ref="X7:X12" si="3">W7*250</f>
        <v>250</v>
      </c>
    </row>
    <row r="8" customHeight="1" spans="1:24">
      <c r="A8" s="23">
        <v>5</v>
      </c>
      <c r="B8" s="24" t="s">
        <v>18</v>
      </c>
      <c r="C8" s="23" t="s">
        <v>31</v>
      </c>
      <c r="D8" s="23" t="s">
        <v>47</v>
      </c>
      <c r="E8" s="24" t="s">
        <v>48</v>
      </c>
      <c r="F8" s="25" t="s">
        <v>49</v>
      </c>
      <c r="G8" s="23">
        <v>283.5</v>
      </c>
      <c r="H8" s="23">
        <v>2</v>
      </c>
      <c r="I8" s="23">
        <f t="shared" si="1"/>
        <v>1933</v>
      </c>
      <c r="J8" s="23">
        <v>20</v>
      </c>
      <c r="K8" s="23">
        <v>2</v>
      </c>
      <c r="L8" s="23">
        <f t="shared" si="0"/>
        <v>750</v>
      </c>
      <c r="M8" s="23">
        <f t="shared" si="2"/>
        <v>2703</v>
      </c>
      <c r="N8" s="45">
        <v>3</v>
      </c>
      <c r="O8" s="45" t="s">
        <v>18</v>
      </c>
      <c r="P8" s="47" t="s">
        <v>50</v>
      </c>
      <c r="Q8" s="47" t="s">
        <v>51</v>
      </c>
      <c r="R8" s="47" t="s">
        <v>37</v>
      </c>
      <c r="S8" s="47" t="s">
        <v>52</v>
      </c>
      <c r="T8" s="46" t="s">
        <v>53</v>
      </c>
      <c r="U8" s="47">
        <v>3</v>
      </c>
      <c r="V8" s="47">
        <v>3</v>
      </c>
      <c r="W8" s="47">
        <v>2</v>
      </c>
      <c r="X8" s="46">
        <f t="shared" si="3"/>
        <v>500</v>
      </c>
    </row>
    <row r="9" customHeight="1" spans="1:24">
      <c r="A9" s="23">
        <v>6</v>
      </c>
      <c r="B9" s="24" t="s">
        <v>18</v>
      </c>
      <c r="C9" s="23" t="s">
        <v>31</v>
      </c>
      <c r="D9" s="23" t="s">
        <v>54</v>
      </c>
      <c r="E9" s="23" t="s">
        <v>55</v>
      </c>
      <c r="F9" s="25" t="s">
        <v>56</v>
      </c>
      <c r="G9" s="23">
        <v>531.6</v>
      </c>
      <c r="H9" s="23">
        <v>5</v>
      </c>
      <c r="I9" s="23">
        <f t="shared" si="1"/>
        <v>3592</v>
      </c>
      <c r="J9" s="23">
        <v>20</v>
      </c>
      <c r="K9" s="23">
        <v>5</v>
      </c>
      <c r="L9" s="23">
        <f t="shared" si="0"/>
        <v>1875</v>
      </c>
      <c r="M9" s="23">
        <f t="shared" si="2"/>
        <v>5487</v>
      </c>
      <c r="N9" s="45">
        <v>4</v>
      </c>
      <c r="O9" s="45" t="s">
        <v>57</v>
      </c>
      <c r="P9" s="45" t="s">
        <v>58</v>
      </c>
      <c r="Q9" s="52" t="s">
        <v>59</v>
      </c>
      <c r="R9" s="45" t="s">
        <v>37</v>
      </c>
      <c r="S9" s="45" t="s">
        <v>60</v>
      </c>
      <c r="T9" s="45" t="s">
        <v>61</v>
      </c>
      <c r="U9" s="45">
        <v>3</v>
      </c>
      <c r="V9" s="45">
        <v>3</v>
      </c>
      <c r="W9" s="45">
        <v>1</v>
      </c>
      <c r="X9" s="46">
        <f t="shared" si="3"/>
        <v>250</v>
      </c>
    </row>
    <row r="10" customHeight="1" spans="1:24">
      <c r="A10" s="23">
        <v>7</v>
      </c>
      <c r="B10" s="24" t="s">
        <v>18</v>
      </c>
      <c r="C10" s="23" t="s">
        <v>43</v>
      </c>
      <c r="D10" s="23" t="s">
        <v>62</v>
      </c>
      <c r="E10" s="24" t="s">
        <v>63</v>
      </c>
      <c r="F10" s="25" t="s">
        <v>64</v>
      </c>
      <c r="G10" s="23">
        <v>91</v>
      </c>
      <c r="H10" s="23">
        <v>1</v>
      </c>
      <c r="I10" s="23">
        <f t="shared" si="1"/>
        <v>1159</v>
      </c>
      <c r="J10" s="23">
        <v>20</v>
      </c>
      <c r="K10" s="23">
        <v>1</v>
      </c>
      <c r="L10" s="23">
        <f t="shared" si="0"/>
        <v>375</v>
      </c>
      <c r="M10" s="23">
        <f t="shared" si="2"/>
        <v>1554</v>
      </c>
      <c r="N10" s="45">
        <v>5</v>
      </c>
      <c r="O10" s="45" t="s">
        <v>57</v>
      </c>
      <c r="P10" s="45" t="s">
        <v>58</v>
      </c>
      <c r="Q10" s="45" t="s">
        <v>65</v>
      </c>
      <c r="R10" s="45" t="s">
        <v>37</v>
      </c>
      <c r="S10" s="24" t="s">
        <v>66</v>
      </c>
      <c r="T10" s="45" t="s">
        <v>67</v>
      </c>
      <c r="U10" s="45">
        <v>3</v>
      </c>
      <c r="V10" s="45">
        <v>3</v>
      </c>
      <c r="W10" s="45">
        <v>3</v>
      </c>
      <c r="X10" s="46">
        <f t="shared" si="3"/>
        <v>750</v>
      </c>
    </row>
    <row r="11" customHeight="1" spans="1:24">
      <c r="A11" s="23">
        <v>8</v>
      </c>
      <c r="B11" s="24" t="s">
        <v>18</v>
      </c>
      <c r="C11" s="23" t="s">
        <v>43</v>
      </c>
      <c r="D11" s="23" t="s">
        <v>68</v>
      </c>
      <c r="E11" s="23" t="s">
        <v>69</v>
      </c>
      <c r="F11" s="25" t="s">
        <v>70</v>
      </c>
      <c r="G11" s="23">
        <v>41</v>
      </c>
      <c r="H11" s="23">
        <v>1</v>
      </c>
      <c r="I11" s="23">
        <f t="shared" si="1"/>
        <v>1209</v>
      </c>
      <c r="J11" s="23">
        <v>20</v>
      </c>
      <c r="K11" s="23">
        <v>1</v>
      </c>
      <c r="L11" s="23">
        <f t="shared" si="0"/>
        <v>375</v>
      </c>
      <c r="M11" s="23">
        <f t="shared" si="2"/>
        <v>1604</v>
      </c>
      <c r="N11" s="45">
        <v>6</v>
      </c>
      <c r="O11" s="45" t="s">
        <v>71</v>
      </c>
      <c r="P11" s="45" t="s">
        <v>71</v>
      </c>
      <c r="Q11" s="45" t="s">
        <v>72</v>
      </c>
      <c r="R11" s="45" t="s">
        <v>37</v>
      </c>
      <c r="S11" s="45" t="s">
        <v>73</v>
      </c>
      <c r="T11" s="45" t="s">
        <v>74</v>
      </c>
      <c r="U11" s="45">
        <v>1</v>
      </c>
      <c r="V11" s="45">
        <v>1</v>
      </c>
      <c r="W11" s="45">
        <v>1</v>
      </c>
      <c r="X11" s="46">
        <f t="shared" si="3"/>
        <v>250</v>
      </c>
    </row>
    <row r="12" customHeight="1" spans="1:24">
      <c r="A12" s="23">
        <v>9</v>
      </c>
      <c r="B12" s="24" t="s">
        <v>18</v>
      </c>
      <c r="C12" s="23" t="s">
        <v>43</v>
      </c>
      <c r="D12" s="23" t="s">
        <v>75</v>
      </c>
      <c r="E12" s="23" t="s">
        <v>76</v>
      </c>
      <c r="F12" s="25" t="s">
        <v>77</v>
      </c>
      <c r="G12" s="23">
        <v>248</v>
      </c>
      <c r="H12" s="23">
        <v>2</v>
      </c>
      <c r="I12" s="23">
        <f t="shared" si="1"/>
        <v>2004</v>
      </c>
      <c r="J12" s="23">
        <v>20</v>
      </c>
      <c r="K12" s="23">
        <v>3</v>
      </c>
      <c r="L12" s="23">
        <f t="shared" si="0"/>
        <v>1125</v>
      </c>
      <c r="M12" s="23">
        <f t="shared" si="2"/>
        <v>3149</v>
      </c>
      <c r="N12" s="45">
        <v>7</v>
      </c>
      <c r="O12" s="45" t="s">
        <v>71</v>
      </c>
      <c r="P12" s="45" t="s">
        <v>71</v>
      </c>
      <c r="Q12" s="45" t="s">
        <v>78</v>
      </c>
      <c r="R12" s="45" t="s">
        <v>79</v>
      </c>
      <c r="S12" s="45" t="s">
        <v>80</v>
      </c>
      <c r="T12" s="45" t="s">
        <v>81</v>
      </c>
      <c r="U12" s="45">
        <v>1</v>
      </c>
      <c r="V12" s="45">
        <v>1</v>
      </c>
      <c r="W12" s="45">
        <v>1</v>
      </c>
      <c r="X12" s="46">
        <f t="shared" si="3"/>
        <v>250</v>
      </c>
    </row>
    <row r="13" customHeight="1" spans="1:24">
      <c r="A13" s="23">
        <v>10</v>
      </c>
      <c r="B13" s="24" t="s">
        <v>82</v>
      </c>
      <c r="C13" s="24" t="s">
        <v>82</v>
      </c>
      <c r="D13" s="23" t="s">
        <v>83</v>
      </c>
      <c r="E13" s="23" t="s">
        <v>84</v>
      </c>
      <c r="F13" s="25" t="s">
        <v>85</v>
      </c>
      <c r="G13" s="23">
        <v>420</v>
      </c>
      <c r="H13" s="23">
        <v>2</v>
      </c>
      <c r="I13" s="23">
        <f t="shared" si="1"/>
        <v>1660</v>
      </c>
      <c r="J13" s="23">
        <v>20</v>
      </c>
      <c r="K13" s="23">
        <v>0</v>
      </c>
      <c r="L13" s="23">
        <f t="shared" si="0"/>
        <v>0</v>
      </c>
      <c r="M13" s="23">
        <f t="shared" si="2"/>
        <v>1680</v>
      </c>
      <c r="N13" s="45" t="s">
        <v>86</v>
      </c>
      <c r="O13" s="45"/>
      <c r="P13" s="45" t="s">
        <v>87</v>
      </c>
      <c r="Q13" s="45" t="s">
        <v>88</v>
      </c>
      <c r="R13" s="45" t="s">
        <v>88</v>
      </c>
      <c r="S13" s="45"/>
      <c r="T13" s="45" t="s">
        <v>88</v>
      </c>
      <c r="U13" s="45">
        <f>SUM(U6:U12)</f>
        <v>16</v>
      </c>
      <c r="V13" s="45">
        <f>SUM(V6:V12)</f>
        <v>16</v>
      </c>
      <c r="W13" s="45">
        <f>SUM(W6:W12)</f>
        <v>11</v>
      </c>
      <c r="X13" s="45">
        <f>SUM(X6:X12)</f>
        <v>2750</v>
      </c>
    </row>
    <row r="14" customHeight="1" spans="1:13">
      <c r="A14" s="23">
        <v>11</v>
      </c>
      <c r="B14" s="24" t="s">
        <v>57</v>
      </c>
      <c r="C14" s="23" t="s">
        <v>58</v>
      </c>
      <c r="D14" s="23" t="s">
        <v>89</v>
      </c>
      <c r="E14" s="23" t="s">
        <v>90</v>
      </c>
      <c r="F14" s="25" t="s">
        <v>91</v>
      </c>
      <c r="G14" s="23">
        <v>759.75</v>
      </c>
      <c r="H14" s="23">
        <v>4</v>
      </c>
      <c r="I14" s="23">
        <f t="shared" si="1"/>
        <v>1961</v>
      </c>
      <c r="J14" s="23">
        <v>20</v>
      </c>
      <c r="K14" s="23">
        <v>3</v>
      </c>
      <c r="L14" s="23">
        <f t="shared" si="0"/>
        <v>1125</v>
      </c>
      <c r="M14" s="23">
        <f t="shared" si="2"/>
        <v>3106</v>
      </c>
    </row>
    <row r="15" customHeight="1" spans="1:13">
      <c r="A15" s="23">
        <v>12</v>
      </c>
      <c r="B15" s="24" t="s">
        <v>57</v>
      </c>
      <c r="C15" s="23" t="s">
        <v>58</v>
      </c>
      <c r="D15" s="23" t="s">
        <v>92</v>
      </c>
      <c r="E15" s="23" t="s">
        <v>93</v>
      </c>
      <c r="F15" s="25" t="s">
        <v>94</v>
      </c>
      <c r="G15" s="23">
        <v>590</v>
      </c>
      <c r="H15" s="23">
        <v>3</v>
      </c>
      <c r="I15" s="23">
        <f t="shared" si="1"/>
        <v>1980</v>
      </c>
      <c r="J15" s="23">
        <v>20</v>
      </c>
      <c r="K15" s="23">
        <v>2</v>
      </c>
      <c r="L15" s="23">
        <f t="shared" si="0"/>
        <v>750</v>
      </c>
      <c r="M15" s="23">
        <f t="shared" si="2"/>
        <v>2750</v>
      </c>
    </row>
    <row r="16" customHeight="1" spans="1:13">
      <c r="A16" s="23">
        <v>13</v>
      </c>
      <c r="B16" s="24" t="s">
        <v>57</v>
      </c>
      <c r="C16" s="23" t="s">
        <v>58</v>
      </c>
      <c r="D16" s="23" t="s">
        <v>95</v>
      </c>
      <c r="E16" s="23" t="s">
        <v>96</v>
      </c>
      <c r="F16" s="25" t="s">
        <v>97</v>
      </c>
      <c r="G16" s="23">
        <v>656</v>
      </c>
      <c r="H16" s="23">
        <v>4</v>
      </c>
      <c r="I16" s="23">
        <f t="shared" si="1"/>
        <v>2376</v>
      </c>
      <c r="J16" s="23">
        <v>20</v>
      </c>
      <c r="K16" s="23">
        <v>2</v>
      </c>
      <c r="L16" s="23">
        <f t="shared" si="0"/>
        <v>750</v>
      </c>
      <c r="M16" s="23">
        <f t="shared" si="2"/>
        <v>3146</v>
      </c>
    </row>
    <row r="17" customHeight="1" spans="1:13">
      <c r="A17" s="23">
        <v>14</v>
      </c>
      <c r="B17" s="24" t="s">
        <v>57</v>
      </c>
      <c r="C17" s="23" t="s">
        <v>58</v>
      </c>
      <c r="D17" s="23" t="s">
        <v>98</v>
      </c>
      <c r="E17" s="23" t="s">
        <v>99</v>
      </c>
      <c r="F17" s="25" t="s">
        <v>100</v>
      </c>
      <c r="G17" s="23">
        <v>667</v>
      </c>
      <c r="H17" s="23">
        <v>3</v>
      </c>
      <c r="I17" s="23">
        <f t="shared" si="1"/>
        <v>1749</v>
      </c>
      <c r="J17" s="23">
        <v>20</v>
      </c>
      <c r="K17" s="23">
        <v>2</v>
      </c>
      <c r="L17" s="23">
        <f t="shared" si="0"/>
        <v>750</v>
      </c>
      <c r="M17" s="23">
        <f t="shared" si="2"/>
        <v>2519</v>
      </c>
    </row>
    <row r="18" customHeight="1" spans="1:13">
      <c r="A18" s="23">
        <v>15</v>
      </c>
      <c r="B18" s="24" t="s">
        <v>57</v>
      </c>
      <c r="C18" s="23" t="s">
        <v>58</v>
      </c>
      <c r="D18" s="23" t="s">
        <v>101</v>
      </c>
      <c r="E18" s="23" t="s">
        <v>102</v>
      </c>
      <c r="F18" s="25" t="s">
        <v>103</v>
      </c>
      <c r="G18" s="23">
        <v>0</v>
      </c>
      <c r="H18" s="23">
        <v>1</v>
      </c>
      <c r="I18" s="23">
        <f t="shared" si="1"/>
        <v>1250</v>
      </c>
      <c r="J18" s="23">
        <v>20</v>
      </c>
      <c r="K18" s="23">
        <v>1</v>
      </c>
      <c r="L18" s="23">
        <f t="shared" si="0"/>
        <v>375</v>
      </c>
      <c r="M18" s="23">
        <f t="shared" si="2"/>
        <v>1645</v>
      </c>
    </row>
    <row r="19" customHeight="1" spans="1:13">
      <c r="A19" s="23">
        <v>16</v>
      </c>
      <c r="B19" s="24" t="s">
        <v>57</v>
      </c>
      <c r="C19" s="23" t="s">
        <v>58</v>
      </c>
      <c r="D19" s="23" t="s">
        <v>104</v>
      </c>
      <c r="E19" s="24" t="s">
        <v>105</v>
      </c>
      <c r="F19" s="25" t="s">
        <v>106</v>
      </c>
      <c r="G19" s="23">
        <v>275</v>
      </c>
      <c r="H19" s="23">
        <v>3</v>
      </c>
      <c r="I19" s="23">
        <f t="shared" si="1"/>
        <v>2925</v>
      </c>
      <c r="J19" s="23">
        <v>20</v>
      </c>
      <c r="K19" s="23">
        <v>1</v>
      </c>
      <c r="L19" s="23">
        <f t="shared" si="0"/>
        <v>375</v>
      </c>
      <c r="M19" s="23">
        <f t="shared" si="2"/>
        <v>3320</v>
      </c>
    </row>
    <row r="20" customHeight="1" spans="1:13">
      <c r="A20" s="23">
        <v>17</v>
      </c>
      <c r="B20" s="24" t="s">
        <v>57</v>
      </c>
      <c r="C20" s="23" t="s">
        <v>58</v>
      </c>
      <c r="D20" s="23" t="s">
        <v>107</v>
      </c>
      <c r="E20" s="23" t="s">
        <v>108</v>
      </c>
      <c r="F20" s="25" t="s">
        <v>109</v>
      </c>
      <c r="G20" s="23">
        <v>489</v>
      </c>
      <c r="H20" s="23">
        <v>2</v>
      </c>
      <c r="I20" s="23">
        <f t="shared" si="1"/>
        <v>1522</v>
      </c>
      <c r="J20" s="23">
        <v>20</v>
      </c>
      <c r="K20" s="23">
        <v>1</v>
      </c>
      <c r="L20" s="23">
        <f t="shared" si="0"/>
        <v>375</v>
      </c>
      <c r="M20" s="23">
        <f t="shared" ref="M20:M41" si="4">I20+J20+L20</f>
        <v>1917</v>
      </c>
    </row>
    <row r="21" customHeight="1" spans="1:13">
      <c r="A21" s="23">
        <v>18</v>
      </c>
      <c r="B21" s="24" t="s">
        <v>57</v>
      </c>
      <c r="C21" s="23" t="s">
        <v>58</v>
      </c>
      <c r="D21" s="23" t="s">
        <v>110</v>
      </c>
      <c r="E21" s="23" t="s">
        <v>111</v>
      </c>
      <c r="F21" s="25" t="s">
        <v>112</v>
      </c>
      <c r="G21" s="23">
        <v>275</v>
      </c>
      <c r="H21" s="23">
        <v>1</v>
      </c>
      <c r="I21" s="23">
        <f t="shared" si="1"/>
        <v>975</v>
      </c>
      <c r="J21" s="23">
        <v>20</v>
      </c>
      <c r="K21" s="23">
        <v>1</v>
      </c>
      <c r="L21" s="23">
        <f t="shared" si="0"/>
        <v>375</v>
      </c>
      <c r="M21" s="23">
        <f t="shared" si="4"/>
        <v>1370</v>
      </c>
    </row>
    <row r="22" customHeight="1" spans="1:13">
      <c r="A22" s="23">
        <v>19</v>
      </c>
      <c r="B22" s="24" t="s">
        <v>57</v>
      </c>
      <c r="C22" s="23" t="s">
        <v>58</v>
      </c>
      <c r="D22" s="23" t="s">
        <v>113</v>
      </c>
      <c r="E22" s="23" t="s">
        <v>114</v>
      </c>
      <c r="F22" s="25" t="s">
        <v>115</v>
      </c>
      <c r="G22" s="23">
        <v>247.5</v>
      </c>
      <c r="H22" s="23">
        <v>2</v>
      </c>
      <c r="I22" s="23">
        <f t="shared" si="1"/>
        <v>2005</v>
      </c>
      <c r="J22" s="23">
        <v>20</v>
      </c>
      <c r="K22" s="23">
        <v>2</v>
      </c>
      <c r="L22" s="23">
        <f t="shared" si="0"/>
        <v>750</v>
      </c>
      <c r="M22" s="23">
        <f t="shared" si="4"/>
        <v>2775</v>
      </c>
    </row>
    <row r="23" customHeight="1" spans="1:13">
      <c r="A23" s="23">
        <v>20</v>
      </c>
      <c r="B23" s="24" t="s">
        <v>57</v>
      </c>
      <c r="C23" s="23" t="s">
        <v>58</v>
      </c>
      <c r="D23" s="23" t="s">
        <v>116</v>
      </c>
      <c r="E23" s="23" t="s">
        <v>117</v>
      </c>
      <c r="F23" s="25" t="s">
        <v>118</v>
      </c>
      <c r="G23" s="23">
        <v>247.5</v>
      </c>
      <c r="H23" s="23">
        <v>4</v>
      </c>
      <c r="I23" s="23">
        <f t="shared" si="1"/>
        <v>4010</v>
      </c>
      <c r="J23" s="23">
        <v>20</v>
      </c>
      <c r="K23" s="23">
        <v>1</v>
      </c>
      <c r="L23" s="23">
        <f t="shared" si="0"/>
        <v>375</v>
      </c>
      <c r="M23" s="23">
        <f t="shared" si="4"/>
        <v>4405</v>
      </c>
    </row>
    <row r="24" customHeight="1" spans="1:13">
      <c r="A24" s="23">
        <v>21</v>
      </c>
      <c r="B24" s="24" t="s">
        <v>57</v>
      </c>
      <c r="C24" s="23" t="s">
        <v>119</v>
      </c>
      <c r="D24" s="23" t="s">
        <v>120</v>
      </c>
      <c r="E24" s="23" t="s">
        <v>121</v>
      </c>
      <c r="F24" s="25" t="s">
        <v>122</v>
      </c>
      <c r="G24" s="23">
        <v>274</v>
      </c>
      <c r="H24" s="23">
        <v>1</v>
      </c>
      <c r="I24" s="23">
        <f t="shared" si="1"/>
        <v>976</v>
      </c>
      <c r="J24" s="23">
        <v>20</v>
      </c>
      <c r="K24" s="23">
        <v>1</v>
      </c>
      <c r="L24" s="23">
        <f t="shared" si="0"/>
        <v>375</v>
      </c>
      <c r="M24" s="23">
        <f t="shared" si="4"/>
        <v>1371</v>
      </c>
    </row>
    <row r="25" customHeight="1" spans="1:13">
      <c r="A25" s="23">
        <v>22</v>
      </c>
      <c r="B25" s="24" t="s">
        <v>57</v>
      </c>
      <c r="C25" s="23" t="s">
        <v>119</v>
      </c>
      <c r="D25" s="23" t="s">
        <v>123</v>
      </c>
      <c r="E25" s="24" t="s">
        <v>124</v>
      </c>
      <c r="F25" s="25" t="s">
        <v>125</v>
      </c>
      <c r="G25" s="23">
        <v>256</v>
      </c>
      <c r="H25" s="23">
        <v>3</v>
      </c>
      <c r="I25" s="23">
        <f t="shared" si="1"/>
        <v>2982</v>
      </c>
      <c r="J25" s="23">
        <v>20</v>
      </c>
      <c r="K25" s="23">
        <v>2</v>
      </c>
      <c r="L25" s="23">
        <f t="shared" si="0"/>
        <v>750</v>
      </c>
      <c r="M25" s="23">
        <f t="shared" si="4"/>
        <v>3752</v>
      </c>
    </row>
    <row r="26" customHeight="1" spans="1:13">
      <c r="A26" s="23">
        <v>23</v>
      </c>
      <c r="B26" s="24" t="s">
        <v>57</v>
      </c>
      <c r="C26" s="23" t="s">
        <v>119</v>
      </c>
      <c r="D26" s="23" t="s">
        <v>126</v>
      </c>
      <c r="E26" s="23" t="s">
        <v>127</v>
      </c>
      <c r="F26" s="25" t="s">
        <v>128</v>
      </c>
      <c r="G26" s="23">
        <v>274</v>
      </c>
      <c r="H26" s="23">
        <v>1</v>
      </c>
      <c r="I26" s="23">
        <f t="shared" si="1"/>
        <v>976</v>
      </c>
      <c r="J26" s="23">
        <v>20</v>
      </c>
      <c r="K26" s="23">
        <v>1</v>
      </c>
      <c r="L26" s="23">
        <f t="shared" si="0"/>
        <v>375</v>
      </c>
      <c r="M26" s="23">
        <f t="shared" si="4"/>
        <v>1371</v>
      </c>
    </row>
    <row r="27" customHeight="1" spans="1:13">
      <c r="A27" s="23">
        <v>24</v>
      </c>
      <c r="B27" s="24" t="s">
        <v>57</v>
      </c>
      <c r="C27" s="23" t="s">
        <v>119</v>
      </c>
      <c r="D27" s="23" t="s">
        <v>129</v>
      </c>
      <c r="E27" s="23" t="s">
        <v>130</v>
      </c>
      <c r="F27" s="25" t="s">
        <v>131</v>
      </c>
      <c r="G27" s="23">
        <v>256</v>
      </c>
      <c r="H27" s="23">
        <v>3</v>
      </c>
      <c r="I27" s="23">
        <f t="shared" si="1"/>
        <v>2982</v>
      </c>
      <c r="J27" s="23">
        <v>20</v>
      </c>
      <c r="K27" s="23">
        <v>2</v>
      </c>
      <c r="L27" s="23">
        <f t="shared" si="0"/>
        <v>750</v>
      </c>
      <c r="M27" s="23">
        <f t="shared" si="4"/>
        <v>3752</v>
      </c>
    </row>
    <row r="28" customHeight="1" spans="1:13">
      <c r="A28" s="23">
        <v>25</v>
      </c>
      <c r="B28" s="24" t="s">
        <v>57</v>
      </c>
      <c r="C28" s="23" t="s">
        <v>119</v>
      </c>
      <c r="D28" s="23" t="s">
        <v>132</v>
      </c>
      <c r="E28" s="23" t="s">
        <v>133</v>
      </c>
      <c r="F28" s="25" t="s">
        <v>134</v>
      </c>
      <c r="G28" s="23">
        <v>286.666666666667</v>
      </c>
      <c r="H28" s="23">
        <v>3</v>
      </c>
      <c r="I28" s="23">
        <f t="shared" si="1"/>
        <v>2890</v>
      </c>
      <c r="J28" s="23">
        <v>20</v>
      </c>
      <c r="K28" s="23">
        <v>2</v>
      </c>
      <c r="L28" s="23">
        <f t="shared" si="0"/>
        <v>750</v>
      </c>
      <c r="M28" s="23">
        <f t="shared" si="4"/>
        <v>3660</v>
      </c>
    </row>
    <row r="29" customHeight="1" spans="1:13">
      <c r="A29" s="23">
        <v>26</v>
      </c>
      <c r="B29" s="24" t="s">
        <v>57</v>
      </c>
      <c r="C29" s="23" t="s">
        <v>119</v>
      </c>
      <c r="D29" s="23" t="s">
        <v>135</v>
      </c>
      <c r="E29" s="23" t="s">
        <v>136</v>
      </c>
      <c r="F29" s="25" t="s">
        <v>137</v>
      </c>
      <c r="G29" s="23">
        <v>480.5</v>
      </c>
      <c r="H29" s="23">
        <v>4</v>
      </c>
      <c r="I29" s="23">
        <f t="shared" si="1"/>
        <v>3078</v>
      </c>
      <c r="J29" s="23">
        <v>20</v>
      </c>
      <c r="K29" s="23">
        <v>2</v>
      </c>
      <c r="L29" s="23">
        <f t="shared" si="0"/>
        <v>750</v>
      </c>
      <c r="M29" s="23">
        <f t="shared" si="4"/>
        <v>3848</v>
      </c>
    </row>
    <row r="30" customHeight="1" spans="1:13">
      <c r="A30" s="23">
        <v>27</v>
      </c>
      <c r="B30" s="24" t="s">
        <v>57</v>
      </c>
      <c r="C30" s="23" t="s">
        <v>119</v>
      </c>
      <c r="D30" s="23" t="s">
        <v>138</v>
      </c>
      <c r="E30" s="23" t="s">
        <v>139</v>
      </c>
      <c r="F30" s="25" t="s">
        <v>140</v>
      </c>
      <c r="G30" s="23">
        <v>274</v>
      </c>
      <c r="H30" s="23">
        <v>1</v>
      </c>
      <c r="I30" s="23">
        <f t="shared" si="1"/>
        <v>976</v>
      </c>
      <c r="J30" s="23">
        <v>20</v>
      </c>
      <c r="K30" s="23">
        <v>0</v>
      </c>
      <c r="L30" s="23">
        <f t="shared" si="0"/>
        <v>0</v>
      </c>
      <c r="M30" s="23">
        <f t="shared" si="4"/>
        <v>996</v>
      </c>
    </row>
    <row r="31" customHeight="1" spans="1:13">
      <c r="A31" s="23">
        <v>28</v>
      </c>
      <c r="B31" s="24" t="s">
        <v>57</v>
      </c>
      <c r="C31" s="23" t="s">
        <v>119</v>
      </c>
      <c r="D31" s="23" t="s">
        <v>141</v>
      </c>
      <c r="E31" s="23" t="s">
        <v>142</v>
      </c>
      <c r="F31" s="25" t="s">
        <v>143</v>
      </c>
      <c r="G31" s="23">
        <v>274</v>
      </c>
      <c r="H31" s="23">
        <v>2</v>
      </c>
      <c r="I31" s="23">
        <f t="shared" si="1"/>
        <v>1952</v>
      </c>
      <c r="J31" s="23">
        <v>20</v>
      </c>
      <c r="K31" s="23">
        <v>3</v>
      </c>
      <c r="L31" s="23">
        <f t="shared" si="0"/>
        <v>1125</v>
      </c>
      <c r="M31" s="23">
        <f t="shared" si="4"/>
        <v>3097</v>
      </c>
    </row>
    <row r="32" customHeight="1" spans="1:13">
      <c r="A32" s="23">
        <v>29</v>
      </c>
      <c r="B32" s="24" t="s">
        <v>57</v>
      </c>
      <c r="C32" s="23" t="s">
        <v>119</v>
      </c>
      <c r="D32" s="23" t="s">
        <v>144</v>
      </c>
      <c r="E32" s="23" t="s">
        <v>145</v>
      </c>
      <c r="F32" s="25" t="s">
        <v>146</v>
      </c>
      <c r="G32" s="23">
        <v>247</v>
      </c>
      <c r="H32" s="23">
        <v>2</v>
      </c>
      <c r="I32" s="23">
        <f t="shared" si="1"/>
        <v>2006</v>
      </c>
      <c r="J32" s="23">
        <v>20</v>
      </c>
      <c r="K32" s="23">
        <v>2</v>
      </c>
      <c r="L32" s="23">
        <f t="shared" si="0"/>
        <v>750</v>
      </c>
      <c r="M32" s="23">
        <f t="shared" si="4"/>
        <v>2776</v>
      </c>
    </row>
    <row r="33" customHeight="1" spans="1:13">
      <c r="A33" s="23">
        <v>30</v>
      </c>
      <c r="B33" s="24" t="s">
        <v>57</v>
      </c>
      <c r="C33" s="23" t="s">
        <v>119</v>
      </c>
      <c r="D33" s="23" t="s">
        <v>147</v>
      </c>
      <c r="E33" s="23" t="s">
        <v>148</v>
      </c>
      <c r="F33" s="25" t="s">
        <v>149</v>
      </c>
      <c r="G33" s="23">
        <v>274</v>
      </c>
      <c r="H33" s="23">
        <v>1</v>
      </c>
      <c r="I33" s="23">
        <f t="shared" si="1"/>
        <v>976</v>
      </c>
      <c r="J33" s="23">
        <v>20</v>
      </c>
      <c r="K33" s="23">
        <v>1</v>
      </c>
      <c r="L33" s="23">
        <f t="shared" si="0"/>
        <v>375</v>
      </c>
      <c r="M33" s="23">
        <f t="shared" si="4"/>
        <v>1371</v>
      </c>
    </row>
    <row r="34" customHeight="1" spans="1:13">
      <c r="A34" s="23">
        <v>31</v>
      </c>
      <c r="B34" s="24" t="s">
        <v>57</v>
      </c>
      <c r="C34" s="23" t="s">
        <v>119</v>
      </c>
      <c r="D34" s="23" t="s">
        <v>150</v>
      </c>
      <c r="E34" s="23" t="s">
        <v>151</v>
      </c>
      <c r="F34" s="25" t="s">
        <v>152</v>
      </c>
      <c r="G34" s="23">
        <v>457</v>
      </c>
      <c r="H34" s="23">
        <v>3</v>
      </c>
      <c r="I34" s="23">
        <f t="shared" si="1"/>
        <v>2379</v>
      </c>
      <c r="J34" s="23">
        <v>20</v>
      </c>
      <c r="K34" s="23">
        <v>2</v>
      </c>
      <c r="L34" s="23">
        <f t="shared" si="0"/>
        <v>750</v>
      </c>
      <c r="M34" s="23">
        <f t="shared" si="4"/>
        <v>3149</v>
      </c>
    </row>
    <row r="35" customHeight="1" spans="1:13">
      <c r="A35" s="23">
        <v>32</v>
      </c>
      <c r="B35" s="24" t="s">
        <v>57</v>
      </c>
      <c r="C35" s="23" t="s">
        <v>119</v>
      </c>
      <c r="D35" s="23" t="s">
        <v>153</v>
      </c>
      <c r="E35" s="24" t="s">
        <v>154</v>
      </c>
      <c r="F35" s="25" t="s">
        <v>155</v>
      </c>
      <c r="G35" s="23">
        <v>247.5</v>
      </c>
      <c r="H35" s="23">
        <v>2</v>
      </c>
      <c r="I35" s="23">
        <f t="shared" si="1"/>
        <v>2005</v>
      </c>
      <c r="J35" s="23">
        <v>20</v>
      </c>
      <c r="K35" s="23">
        <v>2</v>
      </c>
      <c r="L35" s="23">
        <f t="shared" si="0"/>
        <v>750</v>
      </c>
      <c r="M35" s="23">
        <f t="shared" si="4"/>
        <v>2775</v>
      </c>
    </row>
    <row r="36" customHeight="1" spans="1:13">
      <c r="A36" s="23">
        <v>33</v>
      </c>
      <c r="B36" s="24" t="s">
        <v>57</v>
      </c>
      <c r="C36" s="23" t="s">
        <v>119</v>
      </c>
      <c r="D36" s="23" t="s">
        <v>156</v>
      </c>
      <c r="E36" s="23" t="s">
        <v>157</v>
      </c>
      <c r="F36" s="50" t="s">
        <v>158</v>
      </c>
      <c r="G36" s="23">
        <v>274</v>
      </c>
      <c r="H36" s="23">
        <v>2</v>
      </c>
      <c r="I36" s="23">
        <f t="shared" si="1"/>
        <v>1952</v>
      </c>
      <c r="J36" s="23">
        <v>20</v>
      </c>
      <c r="K36" s="23">
        <v>2</v>
      </c>
      <c r="L36" s="23">
        <f t="shared" si="0"/>
        <v>750</v>
      </c>
      <c r="M36" s="23">
        <f t="shared" si="4"/>
        <v>2722</v>
      </c>
    </row>
    <row r="37" customHeight="1" spans="1:13">
      <c r="A37" s="23">
        <v>34</v>
      </c>
      <c r="B37" s="24" t="s">
        <v>57</v>
      </c>
      <c r="C37" s="23" t="s">
        <v>159</v>
      </c>
      <c r="D37" s="23" t="s">
        <v>160</v>
      </c>
      <c r="E37" s="23" t="s">
        <v>161</v>
      </c>
      <c r="F37" s="25" t="s">
        <v>162</v>
      </c>
      <c r="G37" s="23">
        <v>75</v>
      </c>
      <c r="H37" s="23">
        <v>2</v>
      </c>
      <c r="I37" s="23">
        <f t="shared" si="1"/>
        <v>2350</v>
      </c>
      <c r="J37" s="23">
        <v>20</v>
      </c>
      <c r="K37" s="23">
        <v>3</v>
      </c>
      <c r="L37" s="23">
        <f t="shared" si="0"/>
        <v>1125</v>
      </c>
      <c r="M37" s="23">
        <f t="shared" si="4"/>
        <v>3495</v>
      </c>
    </row>
    <row r="38" customHeight="1" spans="1:13">
      <c r="A38" s="23">
        <v>35</v>
      </c>
      <c r="B38" s="24" t="s">
        <v>57</v>
      </c>
      <c r="C38" s="24" t="s">
        <v>159</v>
      </c>
      <c r="D38" s="23" t="s">
        <v>163</v>
      </c>
      <c r="E38" s="23" t="s">
        <v>164</v>
      </c>
      <c r="F38" s="25" t="s">
        <v>165</v>
      </c>
      <c r="G38" s="23">
        <v>150</v>
      </c>
      <c r="H38" s="23">
        <v>1</v>
      </c>
      <c r="I38" s="23">
        <f t="shared" si="1"/>
        <v>1100</v>
      </c>
      <c r="J38" s="23">
        <v>20</v>
      </c>
      <c r="K38" s="23">
        <v>1</v>
      </c>
      <c r="L38" s="23">
        <f t="shared" si="0"/>
        <v>375</v>
      </c>
      <c r="M38" s="23">
        <f t="shared" si="4"/>
        <v>1495</v>
      </c>
    </row>
    <row r="39" customHeight="1" spans="1:13">
      <c r="A39" s="23">
        <v>36</v>
      </c>
      <c r="B39" s="24" t="s">
        <v>71</v>
      </c>
      <c r="C39" s="24" t="s">
        <v>71</v>
      </c>
      <c r="D39" s="23" t="s">
        <v>166</v>
      </c>
      <c r="E39" s="23" t="s">
        <v>167</v>
      </c>
      <c r="F39" s="25" t="s">
        <v>168</v>
      </c>
      <c r="G39" s="23">
        <v>700</v>
      </c>
      <c r="H39" s="23">
        <v>2</v>
      </c>
      <c r="I39" s="23">
        <f t="shared" si="1"/>
        <v>1100</v>
      </c>
      <c r="J39" s="23">
        <v>20</v>
      </c>
      <c r="K39" s="23">
        <v>2</v>
      </c>
      <c r="L39" s="23">
        <f t="shared" si="0"/>
        <v>750</v>
      </c>
      <c r="M39" s="23">
        <f t="shared" si="4"/>
        <v>1870</v>
      </c>
    </row>
    <row r="40" customHeight="1" spans="1:13">
      <c r="A40" s="23">
        <v>37</v>
      </c>
      <c r="B40" s="24" t="s">
        <v>71</v>
      </c>
      <c r="C40" s="24" t="s">
        <v>71</v>
      </c>
      <c r="D40" s="23" t="s">
        <v>169</v>
      </c>
      <c r="E40" s="23" t="s">
        <v>170</v>
      </c>
      <c r="F40" s="25" t="s">
        <v>171</v>
      </c>
      <c r="G40" s="23">
        <v>500</v>
      </c>
      <c r="H40" s="23">
        <v>4</v>
      </c>
      <c r="I40" s="23">
        <f t="shared" si="1"/>
        <v>3000</v>
      </c>
      <c r="J40" s="23">
        <v>20</v>
      </c>
      <c r="K40" s="23">
        <v>3</v>
      </c>
      <c r="L40" s="23">
        <f t="shared" si="0"/>
        <v>1125</v>
      </c>
      <c r="M40" s="23">
        <f t="shared" si="4"/>
        <v>4145</v>
      </c>
    </row>
    <row r="41" customHeight="1" spans="1:13">
      <c r="A41" s="23">
        <v>38</v>
      </c>
      <c r="B41" s="24" t="s">
        <v>71</v>
      </c>
      <c r="C41" s="24" t="s">
        <v>71</v>
      </c>
      <c r="D41" s="23" t="s">
        <v>172</v>
      </c>
      <c r="E41" s="23" t="s">
        <v>173</v>
      </c>
      <c r="F41" s="25" t="s">
        <v>174</v>
      </c>
      <c r="G41" s="23">
        <v>466.66666667</v>
      </c>
      <c r="H41" s="23">
        <v>3</v>
      </c>
      <c r="I41" s="23">
        <f t="shared" si="1"/>
        <v>2349.99999999</v>
      </c>
      <c r="J41" s="23">
        <v>20</v>
      </c>
      <c r="K41" s="23">
        <v>1</v>
      </c>
      <c r="L41" s="23">
        <f t="shared" si="0"/>
        <v>375</v>
      </c>
      <c r="M41" s="23">
        <f t="shared" si="4"/>
        <v>2744.99999999</v>
      </c>
    </row>
    <row r="42" customHeight="1" spans="1:13">
      <c r="A42" s="23" t="s">
        <v>86</v>
      </c>
      <c r="B42" s="23">
        <f>SUBTOTAL(3,B4:B41)</f>
        <v>38</v>
      </c>
      <c r="C42" s="23" t="s">
        <v>88</v>
      </c>
      <c r="D42" s="23" t="s">
        <v>88</v>
      </c>
      <c r="E42" s="23"/>
      <c r="F42" s="23" t="s">
        <v>88</v>
      </c>
      <c r="G42" s="23" t="s">
        <v>88</v>
      </c>
      <c r="H42" s="23">
        <f t="shared" ref="H42:M42" si="5">SUM(H4:H41)</f>
        <v>91</v>
      </c>
      <c r="I42" s="23">
        <f t="shared" si="5"/>
        <v>80387.99999999</v>
      </c>
      <c r="J42" s="23">
        <f t="shared" si="5"/>
        <v>760</v>
      </c>
      <c r="K42" s="23">
        <f t="shared" si="5"/>
        <v>68</v>
      </c>
      <c r="L42" s="23">
        <f t="shared" si="5"/>
        <v>25500</v>
      </c>
      <c r="M42" s="23">
        <f t="shared" si="5"/>
        <v>106647.99999999</v>
      </c>
    </row>
    <row r="43" customHeight="1" spans="1:13">
      <c r="A43" s="26"/>
      <c r="B43" s="27"/>
      <c r="C43" s="27"/>
      <c r="D43" s="27"/>
      <c r="E43" s="27"/>
      <c r="F43" s="28"/>
      <c r="G43" s="28"/>
      <c r="H43" s="28"/>
      <c r="I43" s="27"/>
      <c r="J43" s="27"/>
      <c r="K43" s="27"/>
      <c r="L43" s="27"/>
      <c r="M43" s="27"/>
    </row>
    <row r="44" customHeight="1" spans="1:13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customHeight="1" spans="1:13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customHeight="1" spans="1:13">
      <c r="A46" s="31"/>
      <c r="B46" s="33" t="s">
        <v>175</v>
      </c>
      <c r="C46" s="33"/>
      <c r="D46" s="33"/>
      <c r="E46" s="33"/>
      <c r="F46" s="33"/>
      <c r="G46" s="34" t="s">
        <v>176</v>
      </c>
      <c r="H46" s="34"/>
      <c r="I46" s="34"/>
      <c r="J46" s="34"/>
      <c r="K46" s="33"/>
      <c r="L46" s="33" t="s">
        <v>177</v>
      </c>
      <c r="M46" s="33" t="s">
        <v>86</v>
      </c>
    </row>
    <row r="47" customHeight="1" spans="1:13">
      <c r="A47" s="31"/>
      <c r="B47" s="35" t="s">
        <v>178</v>
      </c>
      <c r="C47" s="35" t="s">
        <v>179</v>
      </c>
      <c r="D47" s="35" t="s">
        <v>175</v>
      </c>
      <c r="E47" s="35"/>
      <c r="F47" s="35" t="s">
        <v>180</v>
      </c>
      <c r="G47" s="36" t="s">
        <v>178</v>
      </c>
      <c r="H47" s="36" t="s">
        <v>179</v>
      </c>
      <c r="I47" s="35" t="s">
        <v>181</v>
      </c>
      <c r="J47" s="35"/>
      <c r="K47" s="35" t="s">
        <v>182</v>
      </c>
      <c r="L47" s="36" t="s">
        <v>178</v>
      </c>
      <c r="M47" s="33" t="s">
        <v>181</v>
      </c>
    </row>
    <row r="48" customHeight="1" spans="1:13">
      <c r="A48" s="31"/>
      <c r="B48" s="33">
        <f>B42</f>
        <v>38</v>
      </c>
      <c r="C48" s="33">
        <f>H42</f>
        <v>91</v>
      </c>
      <c r="D48" s="33">
        <f>I42</f>
        <v>80387.99999999</v>
      </c>
      <c r="E48" s="33"/>
      <c r="F48" s="33">
        <f>B42*20</f>
        <v>760</v>
      </c>
      <c r="G48" s="33" t="e">
        <f>#REF!</f>
        <v>#REF!</v>
      </c>
      <c r="H48" s="33">
        <f>H44</f>
        <v>0</v>
      </c>
      <c r="I48" s="33" t="e">
        <f>#REF!</f>
        <v>#REF!</v>
      </c>
      <c r="J48" s="33"/>
      <c r="K48" s="33" t="e">
        <f>#REF!</f>
        <v>#REF!</v>
      </c>
      <c r="L48" s="33">
        <v>12</v>
      </c>
      <c r="M48" s="33" t="e">
        <f>I42+J42+#REF!+L42+#REF!</f>
        <v>#REF!</v>
      </c>
    </row>
    <row r="49" customHeight="1" spans="1:13">
      <c r="A49" s="37"/>
      <c r="B49" s="37"/>
      <c r="C49" s="37"/>
      <c r="D49" s="37"/>
      <c r="E49" s="37"/>
      <c r="F49" s="37"/>
      <c r="G49" s="37"/>
      <c r="H49" s="37"/>
      <c r="I49" s="48"/>
      <c r="J49" s="48"/>
      <c r="K49" s="48"/>
      <c r="L49" s="48"/>
      <c r="M49" s="48"/>
    </row>
    <row r="50" customHeight="1" spans="1:13">
      <c r="A50" s="37"/>
      <c r="B50" s="37"/>
      <c r="C50" s="37"/>
      <c r="D50" s="37"/>
      <c r="E50" s="37"/>
      <c r="F50" s="37"/>
      <c r="G50" s="37"/>
      <c r="H50" s="37"/>
      <c r="I50" s="48"/>
      <c r="J50" s="48"/>
      <c r="K50" s="48"/>
      <c r="L50" s="48"/>
      <c r="M50" s="48"/>
    </row>
    <row r="51" customHeight="1" spans="1:13">
      <c r="A51" s="37"/>
      <c r="B51" s="37"/>
      <c r="C51" s="37"/>
      <c r="D51" s="37"/>
      <c r="E51" s="37"/>
      <c r="F51" s="37"/>
      <c r="G51" s="37"/>
      <c r="H51" s="37"/>
      <c r="I51" s="48"/>
      <c r="J51" s="48"/>
      <c r="K51" s="48"/>
      <c r="L51" s="48"/>
      <c r="M51" s="48"/>
    </row>
    <row r="52" customHeight="1" spans="1:13">
      <c r="A52" s="37"/>
      <c r="B52" s="37"/>
      <c r="C52" s="37"/>
      <c r="D52" s="37"/>
      <c r="E52" s="37"/>
      <c r="F52" s="37"/>
      <c r="G52" s="37"/>
      <c r="H52" s="37"/>
      <c r="I52" s="48"/>
      <c r="J52" s="48"/>
      <c r="K52" s="48"/>
      <c r="L52" s="48"/>
      <c r="M52" s="48"/>
    </row>
    <row r="53" customHeight="1" spans="1:13">
      <c r="A53" s="37"/>
      <c r="B53" s="37"/>
      <c r="C53" s="37"/>
      <c r="D53" s="37"/>
      <c r="E53" s="37"/>
      <c r="F53" s="37"/>
      <c r="G53" s="37"/>
      <c r="H53" s="37"/>
      <c r="I53" s="48"/>
      <c r="J53" s="48"/>
      <c r="K53" s="48"/>
      <c r="L53" s="48"/>
      <c r="M53" s="48"/>
    </row>
    <row r="54" customHeight="1" spans="1:13">
      <c r="A54" s="37"/>
      <c r="B54" s="37"/>
      <c r="C54" s="37"/>
      <c r="D54" s="37"/>
      <c r="E54" s="37"/>
      <c r="F54" s="37"/>
      <c r="G54" s="37"/>
      <c r="H54" s="37"/>
      <c r="I54" s="48"/>
      <c r="J54" s="48"/>
      <c r="K54" s="48"/>
      <c r="L54" s="48"/>
      <c r="M54" s="48"/>
    </row>
    <row r="55" customHeight="1" spans="1:13">
      <c r="A55" s="37"/>
      <c r="B55" s="37"/>
      <c r="C55" s="37"/>
      <c r="D55" s="37"/>
      <c r="E55" s="37"/>
      <c r="F55" s="37"/>
      <c r="G55" s="37"/>
      <c r="H55" s="37"/>
      <c r="I55" s="48"/>
      <c r="J55" s="48"/>
      <c r="K55" s="48"/>
      <c r="L55" s="48"/>
      <c r="M55" s="48"/>
    </row>
    <row r="56" customHeight="1" spans="1:13">
      <c r="A56" s="37"/>
      <c r="B56" s="37"/>
      <c r="C56" s="37"/>
      <c r="D56" s="37"/>
      <c r="E56" s="37"/>
      <c r="F56" s="37"/>
      <c r="G56" s="37"/>
      <c r="H56" s="37"/>
      <c r="I56" s="48"/>
      <c r="J56" s="48"/>
      <c r="K56" s="48"/>
      <c r="L56" s="48"/>
      <c r="M56" s="48"/>
    </row>
    <row r="57" customHeight="1" spans="1:13">
      <c r="A57" s="37"/>
      <c r="B57" s="37"/>
      <c r="C57" s="37"/>
      <c r="D57" s="37"/>
      <c r="E57" s="37"/>
      <c r="F57" s="37"/>
      <c r="G57" s="37"/>
      <c r="H57" s="37"/>
      <c r="I57" s="48"/>
      <c r="J57" s="48"/>
      <c r="K57" s="48"/>
      <c r="L57" s="48"/>
      <c r="M57" s="48"/>
    </row>
    <row r="58" customHeight="1" spans="1:13">
      <c r="A58" s="37"/>
      <c r="B58" s="37"/>
      <c r="C58" s="37"/>
      <c r="D58" s="37"/>
      <c r="E58" s="37"/>
      <c r="F58" s="37"/>
      <c r="G58" s="37"/>
      <c r="H58" s="37"/>
      <c r="I58" s="48"/>
      <c r="J58" s="48"/>
      <c r="K58" s="48"/>
      <c r="L58" s="48"/>
      <c r="M58" s="48"/>
    </row>
    <row r="59" customHeight="1" spans="1:13">
      <c r="A59" s="37"/>
      <c r="B59" s="37"/>
      <c r="C59" s="37"/>
      <c r="D59" s="37"/>
      <c r="E59" s="37"/>
      <c r="F59" s="37"/>
      <c r="G59" s="37"/>
      <c r="H59" s="37"/>
      <c r="I59" s="48"/>
      <c r="J59" s="48"/>
      <c r="K59" s="48"/>
      <c r="L59" s="48"/>
      <c r="M59" s="48"/>
    </row>
    <row r="60" customHeight="1" spans="1:13">
      <c r="A60" s="37"/>
      <c r="B60" s="37"/>
      <c r="C60" s="37"/>
      <c r="D60" s="37"/>
      <c r="E60" s="37"/>
      <c r="F60" s="37"/>
      <c r="G60" s="37"/>
      <c r="H60" s="37"/>
      <c r="I60" s="48"/>
      <c r="J60" s="48"/>
      <c r="K60" s="48"/>
      <c r="L60" s="48"/>
      <c r="M60" s="48"/>
    </row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 spans="14:14">
      <c r="N132" s="37"/>
    </row>
    <row r="133" customHeight="1" spans="14:14">
      <c r="N133" s="37"/>
    </row>
    <row r="134" customHeight="1" spans="14:14">
      <c r="N134" s="37"/>
    </row>
    <row r="135" customHeight="1" spans="14:14">
      <c r="N135" s="37"/>
    </row>
    <row r="136" customHeight="1" spans="14:14">
      <c r="N136" s="37"/>
    </row>
    <row r="137" customHeight="1" spans="14:14">
      <c r="N137" s="37"/>
    </row>
    <row r="138" customHeight="1" spans="14:14">
      <c r="N138" s="37"/>
    </row>
    <row r="139" customHeight="1" spans="14:14">
      <c r="N139" s="37"/>
    </row>
    <row r="140" customHeight="1" spans="14:14">
      <c r="N140" s="37"/>
    </row>
    <row r="141" customHeight="1" spans="14:14">
      <c r="N141" s="37"/>
    </row>
    <row r="142" customHeight="1" spans="14:14">
      <c r="N142" s="37"/>
    </row>
    <row r="143" customHeight="1" spans="14:14">
      <c r="N143" s="37"/>
    </row>
    <row r="144" customHeight="1" spans="14:14">
      <c r="N144" s="37"/>
    </row>
    <row r="145" customHeight="1" spans="14:14">
      <c r="N145" s="37"/>
    </row>
    <row r="146" customHeight="1" spans="14:14">
      <c r="N146" s="37"/>
    </row>
    <row r="147" customHeight="1" spans="14:14">
      <c r="N147" s="37"/>
    </row>
    <row r="148" customHeight="1" spans="14:14">
      <c r="N148" s="37"/>
    </row>
    <row r="149" customHeight="1" spans="14:14">
      <c r="N149" s="37"/>
    </row>
    <row r="150" customHeight="1"/>
    <row r="154" customHeight="1"/>
  </sheetData>
  <autoFilter ref="A3:M43">
    <extLst/>
  </autoFilter>
  <mergeCells count="20">
    <mergeCell ref="A1:M1"/>
    <mergeCell ref="A2:B2"/>
    <mergeCell ref="C2:F2"/>
    <mergeCell ref="G2:J2"/>
    <mergeCell ref="L2:M2"/>
    <mergeCell ref="N3:X3"/>
    <mergeCell ref="W4:X4"/>
    <mergeCell ref="N13:O13"/>
    <mergeCell ref="C43:D43"/>
    <mergeCell ref="B46:F46"/>
    <mergeCell ref="G46:I46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1" sqref="I21"/>
    </sheetView>
  </sheetViews>
  <sheetFormatPr defaultColWidth="9" defaultRowHeight="14.25"/>
  <cols>
    <col min="1" max="1" width="7.875" style="1" customWidth="1"/>
    <col min="2" max="2" width="7.5" style="1" customWidth="1"/>
    <col min="3" max="4" width="8.25" style="1" customWidth="1"/>
    <col min="5" max="5" width="8.625" style="1" customWidth="1"/>
    <col min="6" max="7" width="9" style="1"/>
    <col min="8" max="8" width="7.75" style="1" customWidth="1"/>
    <col min="9" max="9" width="8.25" style="1" customWidth="1"/>
    <col min="10" max="10" width="8.5" style="1" customWidth="1"/>
    <col min="11" max="16384" width="9" style="1"/>
  </cols>
  <sheetData>
    <row r="1" ht="42.75" customHeight="1" spans="1:11">
      <c r="A1" s="2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.25" customHeight="1" spans="1:11">
      <c r="A2" s="3" t="s">
        <v>184</v>
      </c>
      <c r="B2" s="3"/>
      <c r="C2" s="3"/>
      <c r="D2" s="3"/>
      <c r="E2" s="3" t="s">
        <v>185</v>
      </c>
      <c r="F2" s="4"/>
      <c r="G2" s="4"/>
      <c r="H2" s="4"/>
      <c r="I2" s="14" t="s">
        <v>186</v>
      </c>
      <c r="J2" s="14"/>
      <c r="K2" s="14"/>
    </row>
    <row r="3" ht="21.75" customHeight="1" spans="1:11">
      <c r="A3" s="5" t="s">
        <v>5</v>
      </c>
      <c r="B3" s="6" t="s">
        <v>187</v>
      </c>
      <c r="C3" s="6"/>
      <c r="D3" s="6"/>
      <c r="E3" s="6"/>
      <c r="F3" s="6"/>
      <c r="G3" s="6"/>
      <c r="H3" s="6" t="s">
        <v>188</v>
      </c>
      <c r="I3" s="6"/>
      <c r="J3" s="6"/>
      <c r="K3" s="15" t="s">
        <v>189</v>
      </c>
    </row>
    <row r="4" ht="36.75" customHeight="1" spans="1:11">
      <c r="A4" s="7"/>
      <c r="B4" s="8" t="s">
        <v>178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178</v>
      </c>
      <c r="I4" s="8" t="s">
        <v>190</v>
      </c>
      <c r="J4" s="8" t="s">
        <v>192</v>
      </c>
      <c r="K4" s="15"/>
    </row>
    <row r="5" ht="24.75" customHeight="1" spans="1:11">
      <c r="A5" s="9" t="s">
        <v>18</v>
      </c>
      <c r="B5" s="10">
        <v>9</v>
      </c>
      <c r="C5" s="10">
        <v>21</v>
      </c>
      <c r="D5" s="10">
        <v>18805</v>
      </c>
      <c r="E5" s="10">
        <v>6960</v>
      </c>
      <c r="F5" s="11">
        <f t="shared" ref="F5:F8" si="0">B5*20</f>
        <v>180</v>
      </c>
      <c r="G5" s="12">
        <f t="shared" ref="G5:G8" si="1">SUM(D5:F5)</f>
        <v>25945</v>
      </c>
      <c r="H5" s="12">
        <v>2</v>
      </c>
      <c r="I5" s="12">
        <v>5</v>
      </c>
      <c r="J5" s="12">
        <v>696</v>
      </c>
      <c r="K5" s="12">
        <f t="shared" ref="K5:K10" si="2">G5+J5</f>
        <v>26641</v>
      </c>
    </row>
    <row r="6" ht="24.75" customHeight="1" spans="1:11">
      <c r="A6" s="9" t="s">
        <v>82</v>
      </c>
      <c r="B6" s="10">
        <v>1</v>
      </c>
      <c r="C6" s="10">
        <v>2</v>
      </c>
      <c r="D6" s="10">
        <v>1480</v>
      </c>
      <c r="E6" s="10">
        <v>0</v>
      </c>
      <c r="F6" s="11">
        <f t="shared" si="0"/>
        <v>20</v>
      </c>
      <c r="G6" s="12">
        <f t="shared" si="1"/>
        <v>1500</v>
      </c>
      <c r="H6" s="12">
        <v>0</v>
      </c>
      <c r="I6" s="12">
        <v>0</v>
      </c>
      <c r="J6" s="12">
        <v>0</v>
      </c>
      <c r="K6" s="12">
        <f t="shared" si="2"/>
        <v>1500</v>
      </c>
    </row>
    <row r="7" ht="24.75" customHeight="1" spans="1:11">
      <c r="A7" s="9" t="s">
        <v>57</v>
      </c>
      <c r="B7" s="13">
        <v>25</v>
      </c>
      <c r="C7" s="13">
        <v>58</v>
      </c>
      <c r="D7" s="13">
        <v>45113</v>
      </c>
      <c r="E7" s="13">
        <v>14616</v>
      </c>
      <c r="F7" s="11">
        <f t="shared" si="0"/>
        <v>500</v>
      </c>
      <c r="G7" s="12">
        <f t="shared" si="1"/>
        <v>60229</v>
      </c>
      <c r="H7" s="12">
        <v>2</v>
      </c>
      <c r="I7" s="12">
        <v>6</v>
      </c>
      <c r="J7" s="12">
        <v>928</v>
      </c>
      <c r="K7" s="12">
        <f t="shared" si="2"/>
        <v>61157</v>
      </c>
    </row>
    <row r="8" ht="24.75" customHeight="1" spans="1:11">
      <c r="A8" s="9" t="s">
        <v>71</v>
      </c>
      <c r="B8" s="13">
        <v>3</v>
      </c>
      <c r="C8" s="13">
        <v>9</v>
      </c>
      <c r="D8" s="13">
        <v>5640</v>
      </c>
      <c r="E8" s="13">
        <v>2088</v>
      </c>
      <c r="F8" s="11">
        <f t="shared" si="0"/>
        <v>60</v>
      </c>
      <c r="G8" s="12">
        <f t="shared" si="1"/>
        <v>7788</v>
      </c>
      <c r="H8" s="12">
        <v>2</v>
      </c>
      <c r="I8" s="12">
        <v>2</v>
      </c>
      <c r="J8" s="12">
        <v>464</v>
      </c>
      <c r="K8" s="12">
        <f t="shared" si="2"/>
        <v>8252</v>
      </c>
    </row>
    <row r="9" ht="24.75" customHeight="1" spans="1:11">
      <c r="A9" s="9" t="s">
        <v>195</v>
      </c>
      <c r="B9" s="13">
        <v>0</v>
      </c>
      <c r="C9" s="13">
        <v>0</v>
      </c>
      <c r="D9" s="13">
        <v>0</v>
      </c>
      <c r="E9" s="13">
        <v>0</v>
      </c>
      <c r="F9" s="11">
        <v>0</v>
      </c>
      <c r="G9" s="12">
        <v>0</v>
      </c>
      <c r="H9" s="12">
        <v>0</v>
      </c>
      <c r="I9" s="12">
        <v>0</v>
      </c>
      <c r="J9" s="12">
        <v>0</v>
      </c>
      <c r="K9" s="12">
        <f t="shared" si="2"/>
        <v>0</v>
      </c>
    </row>
    <row r="10" ht="24.75" customHeight="1" spans="1:11">
      <c r="A10" s="9" t="s">
        <v>196</v>
      </c>
      <c r="B10" s="13">
        <v>0</v>
      </c>
      <c r="C10" s="13">
        <v>0</v>
      </c>
      <c r="D10" s="13">
        <v>0</v>
      </c>
      <c r="E10" s="13">
        <v>0</v>
      </c>
      <c r="F10" s="11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2"/>
        <v>0</v>
      </c>
    </row>
    <row r="11" ht="24.75" customHeight="1" spans="1:11">
      <c r="A11" s="6" t="s">
        <v>86</v>
      </c>
      <c r="B11" s="12">
        <f t="shared" ref="B11:K11" si="3">SUM(B5:B10)</f>
        <v>38</v>
      </c>
      <c r="C11" s="12">
        <f t="shared" si="3"/>
        <v>90</v>
      </c>
      <c r="D11" s="12">
        <f t="shared" si="3"/>
        <v>71038</v>
      </c>
      <c r="E11" s="12">
        <f t="shared" si="3"/>
        <v>23664</v>
      </c>
      <c r="F11" s="12">
        <f t="shared" si="3"/>
        <v>760</v>
      </c>
      <c r="G11" s="12">
        <f t="shared" si="3"/>
        <v>95462</v>
      </c>
      <c r="H11" s="12">
        <f t="shared" si="3"/>
        <v>6</v>
      </c>
      <c r="I11" s="12">
        <f t="shared" si="3"/>
        <v>13</v>
      </c>
      <c r="J11" s="12">
        <f t="shared" si="3"/>
        <v>2088</v>
      </c>
      <c r="K11" s="12">
        <f t="shared" si="3"/>
        <v>97550</v>
      </c>
    </row>
  </sheetData>
  <mergeCells count="7">
    <mergeCell ref="A1:K1"/>
    <mergeCell ref="A2:D2"/>
    <mergeCell ref="I2:K2"/>
    <mergeCell ref="B3:G3"/>
    <mergeCell ref="H3:J3"/>
    <mergeCell ref="A3:A4"/>
    <mergeCell ref="K3:K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2020-07-13T01:40:03Z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