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335" windowHeight="12510"/>
  </bookViews>
  <sheets>
    <sheet name="政府性基金预算收支表" sheetId="1" r:id="rId1"/>
  </sheets>
  <externalReferences>
    <externalReference r:id="rId2"/>
  </externalReferences>
  <definedNames>
    <definedName name="_xlnm._FilterDatabase" localSheetId="0" hidden="1">政府性基金预算收支表!$A$5:$D$68</definedName>
    <definedName name="_xlnm.Print_Titles" localSheetId="0">政府性基金预算收支表!$1:$5</definedName>
  </definedNames>
  <calcPr calcId="144525"/>
</workbook>
</file>

<file path=xl/sharedStrings.xml><?xml version="1.0" encoding="utf-8"?>
<sst xmlns="http://schemas.openxmlformats.org/spreadsheetml/2006/main" count="124" uniqueCount="91">
  <si>
    <t>附件1-2</t>
  </si>
  <si>
    <t>光明区2022年政府性基金预算收支平衡表</t>
  </si>
  <si>
    <t>单位：万元</t>
  </si>
  <si>
    <t>收入</t>
  </si>
  <si>
    <t/>
  </si>
  <si>
    <t>支出</t>
  </si>
  <si>
    <t>项目</t>
  </si>
  <si>
    <t>2022年预算数</t>
  </si>
  <si>
    <t>一、港口建设费收入</t>
  </si>
  <si>
    <t>一、文化旅游体育与传媒支出</t>
  </si>
  <si>
    <t>二、国家电影事业发展专项资金收入</t>
  </si>
  <si>
    <t xml:space="preserve">   国家电影事业发展专项资金安排的支出</t>
  </si>
  <si>
    <t>三、国有土地收益基金收入</t>
  </si>
  <si>
    <t xml:space="preserve">   旅游发展基金支出</t>
  </si>
  <si>
    <t>四、农业土地开发资金收入</t>
  </si>
  <si>
    <t xml:space="preserve">   国家电影事业发展专项资金对应专项债务收入安排的支出</t>
  </si>
  <si>
    <t>五、国有土地使用权出让收入</t>
  </si>
  <si>
    <t>二、社会保障和就业支出</t>
  </si>
  <si>
    <t>六、大中型水库库区基金收入</t>
  </si>
  <si>
    <t xml:space="preserve">    大中型水库移民后期扶持基金支出</t>
  </si>
  <si>
    <t>七、彩票公益金收入</t>
  </si>
  <si>
    <t xml:space="preserve">    小型水库移民扶助基金安排的支出</t>
  </si>
  <si>
    <t>八、城市基础设施配套费收入</t>
  </si>
  <si>
    <t xml:space="preserve">    小型水库移民扶助基金对应专项债务收入安排的支出</t>
  </si>
  <si>
    <t>九、小型水库移民扶助基金收入</t>
  </si>
  <si>
    <t>三、节能环保支出</t>
  </si>
  <si>
    <t>十、车辆通行费</t>
  </si>
  <si>
    <t xml:space="preserve">    可再生能源电价附加收入安排的支出</t>
  </si>
  <si>
    <t>十一、污水处理费收入</t>
  </si>
  <si>
    <t xml:space="preserve">    废弃电器电子产品处理基金支出</t>
  </si>
  <si>
    <t>十二、彩票发行机构和彩票销售机构的业务费用</t>
  </si>
  <si>
    <t>四、城乡社区支出</t>
  </si>
  <si>
    <t>十三、其他政府性基金收入</t>
  </si>
  <si>
    <t xml:space="preserve">    国有土地使用权出让收入安排的支出</t>
  </si>
  <si>
    <t>十四、专项债券对应项目专项收入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</si>
  <si>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</si>
  <si>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</si>
  <si>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</si>
  <si>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</si>
  <si>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</si>
  <si>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</si>
  <si>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</si>
  <si>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</si>
  <si>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</si>
  <si>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</si>
  <si>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</si>
  <si>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</si>
  <si>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</si>
  <si>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</si>
  <si>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</si>
  <si>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</si>
  <si>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</si>
  <si>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</si>
  <si>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</si>
  <si>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</si>
  <si>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</si>
  <si>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</si>
  <si>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</si>
  <si>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</si>
  <si>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</si>
  <si>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</si>
  <si>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</si>
  <si>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</si>
  <si>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</si>
  <si>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</si>
  <si>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</si>
  <si>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</si>
  <si>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</si>
  <si>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</si>
  <si>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</si>
  <si>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 xml:space="preserve">    基础设施建设</t>
  </si>
  <si>
    <t xml:space="preserve">    抗疫相关支出</t>
  </si>
  <si>
    <t>收入合计</t>
  </si>
  <si>
    <t>支出合计</t>
  </si>
  <si>
    <t>转移性收入</t>
  </si>
  <si>
    <t>十一、转移性支出</t>
  </si>
  <si>
    <t xml:space="preserve">  政府性基金转移支付收入</t>
  </si>
  <si>
    <t xml:space="preserve"> 政府性基金转移支付支出</t>
  </si>
  <si>
    <t xml:space="preserve">    政府性基金转移支付收入</t>
  </si>
  <si>
    <t xml:space="preserve"> 上解支出</t>
  </si>
  <si>
    <t xml:space="preserve">    政府性基金上解收入</t>
  </si>
  <si>
    <t xml:space="preserve"> 调出资金</t>
  </si>
  <si>
    <t xml:space="preserve">  上年结余收入</t>
  </si>
  <si>
    <t xml:space="preserve"> 年终结余</t>
  </si>
  <si>
    <t xml:space="preserve">  调入资金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</si>
  <si>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</si>
  <si>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</si>
  <si>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</si>
  <si>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</si>
  <si>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　　入　　总　　计</t>
  </si>
  <si>
    <t>支　　出　　合　　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</si>
</sst>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6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9" borderId="5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9" applyFont="true">
      <alignment vertical="center"/>
    </xf>
    <xf numFmtId="0" fontId="0" fillId="0" borderId="0" xfId="9">
      <alignment vertical="center"/>
    </xf>
    <xf numFmtId="0" fontId="0" fillId="0" borderId="0" xfId="9" applyFill="true">
      <alignment vertical="center"/>
    </xf>
    <xf numFmtId="0" fontId="2" fillId="0" borderId="0" xfId="9" applyFont="true">
      <alignment vertical="center"/>
    </xf>
    <xf numFmtId="0" fontId="3" fillId="0" borderId="0" xfId="9" applyFont="true" applyAlignment="true">
      <alignment horizontal="center" vertical="center" wrapText="true"/>
    </xf>
    <xf numFmtId="0" fontId="4" fillId="0" borderId="0" xfId="9" applyFont="true">
      <alignment vertical="center"/>
    </xf>
    <xf numFmtId="0" fontId="4" fillId="0" borderId="0" xfId="9" applyFont="true" applyFill="true">
      <alignment vertical="center"/>
    </xf>
    <xf numFmtId="0" fontId="5" fillId="0" borderId="0" xfId="9" applyFont="true" applyAlignment="true">
      <alignment horizontal="right" wrapText="true"/>
    </xf>
    <xf numFmtId="0" fontId="5" fillId="0" borderId="0" xfId="9" applyFont="true" applyFill="true" applyAlignment="true">
      <alignment horizontal="right" wrapText="true"/>
    </xf>
    <xf numFmtId="0" fontId="6" fillId="0" borderId="1" xfId="9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shrinkToFit="true"/>
    </xf>
    <xf numFmtId="3" fontId="5" fillId="0" borderId="1" xfId="9" applyNumberFormat="true" applyFont="true" applyBorder="true" applyAlignment="true">
      <alignment horizontal="right" vertical="center" wrapText="true"/>
    </xf>
    <xf numFmtId="0" fontId="5" fillId="0" borderId="3" xfId="0" applyFont="true" applyBorder="true" applyAlignment="true">
      <alignment horizontal="left" vertical="center" shrinkToFit="true"/>
    </xf>
    <xf numFmtId="4" fontId="5" fillId="0" borderId="3" xfId="0" applyNumberFormat="true" applyFont="true" applyBorder="true" applyAlignment="true">
      <alignment horizontal="right" vertical="center"/>
    </xf>
    <xf numFmtId="0" fontId="5" fillId="0" borderId="3" xfId="0" applyFont="true" applyBorder="true" applyAlignment="true">
      <alignment horizontal="center" vertical="center"/>
    </xf>
    <xf numFmtId="3" fontId="5" fillId="0" borderId="1" xfId="9" applyNumberFormat="true" applyFont="true" applyFill="true" applyBorder="true" applyAlignment="true">
      <alignment horizontal="right" vertical="center" wrapText="true"/>
    </xf>
    <xf numFmtId="0" fontId="5" fillId="0" borderId="1" xfId="9" applyFont="true" applyFill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3" fontId="5" fillId="0" borderId="1" xfId="0" applyNumberFormat="true" applyFont="true" applyFill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shrinkToFit="true"/>
    </xf>
    <xf numFmtId="0" fontId="6" fillId="0" borderId="3" xfId="0" applyFont="true" applyBorder="true" applyAlignment="true">
      <alignment horizontal="center" vertical="center" shrinkToFit="true"/>
    </xf>
    <xf numFmtId="0" fontId="6" fillId="0" borderId="1" xfId="9" applyFont="true" applyFill="true" applyBorder="true" applyAlignment="true">
      <alignment horizontal="left" vertical="center" wrapText="true"/>
    </xf>
    <xf numFmtId="3" fontId="6" fillId="0" borderId="1" xfId="9" applyNumberFormat="true" applyFont="true" applyFill="true" applyBorder="true" applyAlignment="true">
      <alignment horizontal="right" vertical="center" wrapText="true"/>
    </xf>
    <xf numFmtId="3" fontId="1" fillId="0" borderId="0" xfId="9" applyNumberFormat="true" applyFon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/D:/WeChat Documents/WeChat Files/xiaopupu342429/FileStorage/MsgAttach/b94925af86ebddee04257f127e422047/File/2022-06/&#38468;&#20214;2&#65306;&#28145;&#22323;&#24066;&#20809;&#26126;&#21306;2022&#24180;&#25919;&#24220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！"/>
      <sheetName val="表十！"/>
      <sheetName val="表十一"/>
      <sheetName val="表十二"/>
      <sheetName val="表十三"/>
      <sheetName val="表十四"/>
      <sheetName val="表十五"/>
      <sheetName val="表十六"/>
      <sheetName val="表十七"/>
      <sheetName val="表十八"/>
      <sheetName val="表十九"/>
      <sheetName val="表二十"/>
      <sheetName val="表二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D12">
            <v>671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8"/>
  <sheetViews>
    <sheetView tabSelected="1" zoomScale="108" zoomScaleNormal="108" workbookViewId="0">
      <selection activeCell="A1" sqref="A1"/>
    </sheetView>
  </sheetViews>
  <sheetFormatPr defaultColWidth="15" defaultRowHeight="13.5" outlineLevelCol="5"/>
  <cols>
    <col min="1" max="1" width="49.5" style="2" customWidth="true"/>
    <col min="2" max="2" width="15" style="2"/>
    <col min="3" max="3" width="50.75" style="3" customWidth="true"/>
    <col min="4" max="4" width="15" style="3"/>
    <col min="5" max="5" width="27.625" style="2" customWidth="true"/>
    <col min="6" max="16384" width="15" style="2"/>
  </cols>
  <sheetData>
    <row r="1" ht="15.75" spans="1:1">
      <c r="A1" s="4" t="s">
        <v>0</v>
      </c>
    </row>
    <row r="2" ht="30" customHeight="true" spans="1:4">
      <c r="A2" s="5" t="s">
        <v>1</v>
      </c>
      <c r="B2" s="6"/>
      <c r="C2" s="7"/>
      <c r="D2" s="7"/>
    </row>
    <row r="3" ht="20.1" customHeight="true" spans="1:4">
      <c r="A3" s="8" t="s">
        <v>2</v>
      </c>
      <c r="B3" s="8"/>
      <c r="C3" s="9"/>
      <c r="D3" s="9"/>
    </row>
    <row r="4" ht="18.95" customHeight="true" spans="1:4">
      <c r="A4" s="10" t="s">
        <v>3</v>
      </c>
      <c r="B4" s="10" t="s">
        <v>4</v>
      </c>
      <c r="C4" s="10" t="s">
        <v>5</v>
      </c>
      <c r="D4" s="10" t="s">
        <v>4</v>
      </c>
    </row>
    <row r="5" ht="44.1" customHeight="true" spans="1:4">
      <c r="A5" s="10" t="s">
        <v>6</v>
      </c>
      <c r="B5" s="10" t="s">
        <v>7</v>
      </c>
      <c r="C5" s="10" t="s">
        <v>6</v>
      </c>
      <c r="D5" s="10" t="s">
        <v>7</v>
      </c>
    </row>
    <row r="6" ht="20.1" customHeight="true" spans="1:4">
      <c r="A6" s="11" t="s">
        <v>8</v>
      </c>
      <c r="B6" s="12"/>
      <c r="C6" s="13" t="s">
        <v>9</v>
      </c>
      <c r="D6" s="14"/>
    </row>
    <row r="7" ht="20.1" customHeight="true" spans="1:4">
      <c r="A7" s="11" t="s">
        <v>10</v>
      </c>
      <c r="B7" s="12"/>
      <c r="C7" s="13" t="s">
        <v>11</v>
      </c>
      <c r="D7" s="14"/>
    </row>
    <row r="8" ht="20.1" customHeight="true" spans="1:4">
      <c r="A8" s="11" t="s">
        <v>12</v>
      </c>
      <c r="B8" s="12"/>
      <c r="C8" s="13" t="s">
        <v>13</v>
      </c>
      <c r="D8" s="14"/>
    </row>
    <row r="9" ht="20.1" customHeight="true" spans="1:4">
      <c r="A9" s="11" t="s">
        <v>14</v>
      </c>
      <c r="B9" s="12"/>
      <c r="C9" s="13" t="s">
        <v>15</v>
      </c>
      <c r="D9" s="15"/>
    </row>
    <row r="10" ht="20.1" customHeight="true" spans="1:4">
      <c r="A10" s="11" t="s">
        <v>16</v>
      </c>
      <c r="B10" s="12"/>
      <c r="C10" s="13" t="s">
        <v>17</v>
      </c>
      <c r="D10" s="14"/>
    </row>
    <row r="11" ht="20.1" customHeight="true" spans="1:4">
      <c r="A11" s="11" t="s">
        <v>18</v>
      </c>
      <c r="B11" s="12"/>
      <c r="C11" s="13" t="s">
        <v>19</v>
      </c>
      <c r="D11" s="14"/>
    </row>
    <row r="12" ht="20.1" customHeight="true" spans="1:4">
      <c r="A12" s="11" t="s">
        <v>20</v>
      </c>
      <c r="B12" s="12">
        <f>'[1]表十！'!$D$12</f>
        <v>671</v>
      </c>
      <c r="C12" s="13" t="s">
        <v>21</v>
      </c>
      <c r="D12" s="14"/>
    </row>
    <row r="13" ht="20.1" customHeight="true" spans="1:4">
      <c r="A13" s="11" t="s">
        <v>22</v>
      </c>
      <c r="B13" s="12"/>
      <c r="C13" s="13" t="s">
        <v>23</v>
      </c>
      <c r="D13" s="15"/>
    </row>
    <row r="14" ht="20.1" customHeight="true" spans="1:4">
      <c r="A14" s="11" t="s">
        <v>24</v>
      </c>
      <c r="B14" s="12"/>
      <c r="C14" s="13" t="s">
        <v>25</v>
      </c>
      <c r="D14" s="15"/>
    </row>
    <row r="15" ht="20.1" customHeight="true" spans="1:4">
      <c r="A15" s="11" t="s">
        <v>26</v>
      </c>
      <c r="B15" s="12"/>
      <c r="C15" s="13" t="s">
        <v>27</v>
      </c>
      <c r="D15" s="15"/>
    </row>
    <row r="16" ht="20.1" customHeight="true" spans="1:4">
      <c r="A16" s="11" t="s">
        <v>28</v>
      </c>
      <c r="B16" s="12"/>
      <c r="C16" s="13" t="s">
        <v>29</v>
      </c>
      <c r="D16" s="15"/>
    </row>
    <row r="17" ht="20.1" customHeight="true" spans="1:4">
      <c r="A17" s="11" t="s">
        <v>30</v>
      </c>
      <c r="B17" s="12"/>
      <c r="C17" s="13" t="s">
        <v>31</v>
      </c>
      <c r="D17" s="16">
        <f>SUM(D18:D27)</f>
        <v>203669</v>
      </c>
    </row>
    <row r="18" ht="20.1" customHeight="true" spans="1:4">
      <c r="A18" s="11" t="s">
        <v>32</v>
      </c>
      <c r="B18" s="12"/>
      <c r="C18" s="13" t="s">
        <v>33</v>
      </c>
      <c r="D18" s="16">
        <f>81881+120000+1788</f>
        <v>203669</v>
      </c>
    </row>
    <row r="19" ht="20.1" customHeight="true" spans="1:4">
      <c r="A19" s="11" t="s">
        <v>34</v>
      </c>
      <c r="B19" s="16">
        <f>3000+4076</f>
        <v>7076</v>
      </c>
      <c r="C19" s="13" t="s">
        <v>35</v>
      </c>
      <c r="D19" s="14"/>
    </row>
    <row r="20" ht="20.1" customHeight="true" spans="1:4">
      <c r="A20" s="17"/>
      <c r="B20" s="16"/>
      <c r="C20" s="13" t="s">
        <v>36</v>
      </c>
      <c r="D20" s="14"/>
    </row>
    <row r="21" ht="20.1" customHeight="true" spans="1:4">
      <c r="A21" s="17"/>
      <c r="B21" s="16"/>
      <c r="C21" s="13" t="s">
        <v>37</v>
      </c>
      <c r="D21" s="14"/>
    </row>
    <row r="22" ht="20.1" customHeight="true" spans="1:4">
      <c r="A22" s="17"/>
      <c r="B22" s="16"/>
      <c r="C22" s="13" t="s">
        <v>38</v>
      </c>
      <c r="D22" s="14"/>
    </row>
    <row r="23" ht="20.1" customHeight="true" spans="1:4">
      <c r="A23" s="17"/>
      <c r="B23" s="16"/>
      <c r="C23" s="13" t="s">
        <v>39</v>
      </c>
      <c r="D23" s="14"/>
    </row>
    <row r="24" ht="20.1" customHeight="true" spans="1:4">
      <c r="A24" s="17" t="s">
        <v>4</v>
      </c>
      <c r="B24" s="16"/>
      <c r="C24" s="13" t="s">
        <v>40</v>
      </c>
      <c r="D24" s="14"/>
    </row>
    <row r="25" ht="20.1" customHeight="true" spans="1:4">
      <c r="A25" s="17" t="s">
        <v>4</v>
      </c>
      <c r="B25" s="16"/>
      <c r="C25" s="13" t="s">
        <v>41</v>
      </c>
      <c r="D25" s="14"/>
    </row>
    <row r="26" ht="20.1" customHeight="true" spans="1:4">
      <c r="A26" s="17" t="s">
        <v>4</v>
      </c>
      <c r="B26" s="16"/>
      <c r="C26" s="13" t="s">
        <v>42</v>
      </c>
      <c r="D26" s="14"/>
    </row>
    <row r="27" ht="20.1" customHeight="true" spans="1:4">
      <c r="A27" s="17" t="s">
        <v>4</v>
      </c>
      <c r="B27" s="16"/>
      <c r="C27" s="13" t="s">
        <v>43</v>
      </c>
      <c r="D27" s="14"/>
    </row>
    <row r="28" ht="20.1" customHeight="true" spans="1:4">
      <c r="A28" s="17" t="s">
        <v>4</v>
      </c>
      <c r="B28" s="16"/>
      <c r="C28" s="13" t="s">
        <v>44</v>
      </c>
      <c r="D28" s="14"/>
    </row>
    <row r="29" ht="20.1" customHeight="true" spans="1:4">
      <c r="A29" s="17" t="s">
        <v>4</v>
      </c>
      <c r="B29" s="16"/>
      <c r="C29" s="13" t="s">
        <v>45</v>
      </c>
      <c r="D29" s="14"/>
    </row>
    <row r="30" ht="20.1" customHeight="true" spans="1:4">
      <c r="A30" s="17" t="s">
        <v>4</v>
      </c>
      <c r="B30" s="16"/>
      <c r="C30" s="13" t="s">
        <v>46</v>
      </c>
      <c r="D30" s="15"/>
    </row>
    <row r="31" ht="20.1" customHeight="true" spans="1:4">
      <c r="A31" s="17" t="s">
        <v>4</v>
      </c>
      <c r="B31" s="16"/>
      <c r="C31" s="13" t="s">
        <v>47</v>
      </c>
      <c r="D31" s="14"/>
    </row>
    <row r="32" ht="20.1" customHeight="true" spans="1:4">
      <c r="A32" s="17" t="s">
        <v>4</v>
      </c>
      <c r="B32" s="16"/>
      <c r="C32" s="18" t="s">
        <v>48</v>
      </c>
      <c r="D32" s="15"/>
    </row>
    <row r="33" ht="20.1" customHeight="true" spans="1:4">
      <c r="A33" s="17" t="s">
        <v>4</v>
      </c>
      <c r="B33" s="16"/>
      <c r="C33" s="13" t="s">
        <v>49</v>
      </c>
      <c r="D33" s="15"/>
    </row>
    <row r="34" ht="20.1" customHeight="true" spans="1:4">
      <c r="A34" s="17" t="s">
        <v>4</v>
      </c>
      <c r="B34" s="16"/>
      <c r="C34" s="13" t="s">
        <v>50</v>
      </c>
      <c r="D34" s="14"/>
    </row>
    <row r="35" ht="20.1" customHeight="true" spans="1:4">
      <c r="A35" s="17" t="s">
        <v>4</v>
      </c>
      <c r="B35" s="16"/>
      <c r="C35" s="13" t="s">
        <v>51</v>
      </c>
      <c r="D35" s="15"/>
    </row>
    <row r="36" ht="20.1" customHeight="true" spans="1:4">
      <c r="A36" s="17" t="s">
        <v>4</v>
      </c>
      <c r="B36" s="16"/>
      <c r="C36" s="13" t="s">
        <v>52</v>
      </c>
      <c r="D36" s="14"/>
    </row>
    <row r="37" ht="20.1" customHeight="true" spans="1:4">
      <c r="A37" s="17" t="s">
        <v>4</v>
      </c>
      <c r="B37" s="16"/>
      <c r="C37" s="13" t="s">
        <v>53</v>
      </c>
      <c r="D37" s="14"/>
    </row>
    <row r="38" ht="20.1" customHeight="true" spans="1:4">
      <c r="A38" s="17" t="s">
        <v>4</v>
      </c>
      <c r="B38" s="16"/>
      <c r="C38" s="13" t="s">
        <v>54</v>
      </c>
      <c r="D38" s="15"/>
    </row>
    <row r="39" ht="20.1" customHeight="true" spans="1:4">
      <c r="A39" s="17" t="s">
        <v>4</v>
      </c>
      <c r="B39" s="16"/>
      <c r="C39" s="13" t="s">
        <v>55</v>
      </c>
      <c r="D39" s="15"/>
    </row>
    <row r="40" ht="20.1" customHeight="true" spans="1:4">
      <c r="A40" s="17" t="s">
        <v>4</v>
      </c>
      <c r="B40" s="16"/>
      <c r="C40" s="13" t="s">
        <v>56</v>
      </c>
      <c r="D40" s="14"/>
    </row>
    <row r="41" ht="20.1" customHeight="true" spans="1:4">
      <c r="A41" s="17" t="s">
        <v>4</v>
      </c>
      <c r="B41" s="16"/>
      <c r="C41" s="13" t="s">
        <v>57</v>
      </c>
      <c r="D41" s="15"/>
    </row>
    <row r="42" ht="27.95" customHeight="true" spans="1:4">
      <c r="A42" s="17" t="s">
        <v>4</v>
      </c>
      <c r="B42" s="16"/>
      <c r="C42" s="13" t="s">
        <v>58</v>
      </c>
      <c r="D42" s="14"/>
    </row>
    <row r="43" ht="20.1" customHeight="true" spans="1:4">
      <c r="A43" s="17" t="s">
        <v>4</v>
      </c>
      <c r="B43" s="16"/>
      <c r="C43" s="13" t="s">
        <v>59</v>
      </c>
      <c r="D43" s="14"/>
    </row>
    <row r="44" ht="20.1" customHeight="true" spans="1:4">
      <c r="A44" s="17" t="s">
        <v>4</v>
      </c>
      <c r="B44" s="16"/>
      <c r="C44" s="13" t="s">
        <v>60</v>
      </c>
      <c r="D44" s="14"/>
    </row>
    <row r="45" ht="20.1" customHeight="true" spans="1:4">
      <c r="A45" s="17" t="s">
        <v>4</v>
      </c>
      <c r="B45" s="16"/>
      <c r="C45" s="13" t="s">
        <v>61</v>
      </c>
      <c r="D45" s="15"/>
    </row>
    <row r="46" ht="20.1" customHeight="true" spans="1:4">
      <c r="A46" s="17" t="s">
        <v>4</v>
      </c>
      <c r="B46" s="16"/>
      <c r="C46" s="13" t="s">
        <v>62</v>
      </c>
      <c r="D46" s="15"/>
    </row>
    <row r="47" ht="20.1" customHeight="true" spans="1:4">
      <c r="A47" s="17" t="s">
        <v>4</v>
      </c>
      <c r="B47" s="16"/>
      <c r="C47" s="13" t="s">
        <v>63</v>
      </c>
      <c r="D47" s="16">
        <f>SUM(D48:D50)</f>
        <v>256008</v>
      </c>
    </row>
    <row r="48" ht="20.1" customHeight="true" spans="1:4">
      <c r="A48" s="17" t="s">
        <v>4</v>
      </c>
      <c r="B48" s="16"/>
      <c r="C48" s="13" t="s">
        <v>64</v>
      </c>
      <c r="D48" s="16">
        <f>200000+1543+52000</f>
        <v>253543</v>
      </c>
    </row>
    <row r="49" ht="20.1" customHeight="true" spans="1:4">
      <c r="A49" s="17" t="s">
        <v>4</v>
      </c>
      <c r="B49" s="16"/>
      <c r="C49" s="13" t="s">
        <v>65</v>
      </c>
      <c r="D49" s="16"/>
    </row>
    <row r="50" ht="20.1" customHeight="true" spans="1:4">
      <c r="A50" s="17" t="s">
        <v>4</v>
      </c>
      <c r="B50" s="16"/>
      <c r="C50" s="13" t="s">
        <v>66</v>
      </c>
      <c r="D50" s="16">
        <v>2465</v>
      </c>
    </row>
    <row r="51" ht="20.1" customHeight="true" spans="1:4">
      <c r="A51" s="17" t="s">
        <v>4</v>
      </c>
      <c r="B51" s="16"/>
      <c r="C51" s="13" t="s">
        <v>67</v>
      </c>
      <c r="D51" s="16">
        <f>36728+4076</f>
        <v>40804</v>
      </c>
    </row>
    <row r="52" ht="20.1" customHeight="true" spans="1:4">
      <c r="A52" s="17" t="s">
        <v>4</v>
      </c>
      <c r="B52" s="16"/>
      <c r="C52" s="13" t="s">
        <v>68</v>
      </c>
      <c r="D52" s="16">
        <v>400</v>
      </c>
    </row>
    <row r="53" ht="20.1" customHeight="true" spans="1:4">
      <c r="A53" s="17" t="s">
        <v>4</v>
      </c>
      <c r="B53" s="16"/>
      <c r="C53" s="13" t="s">
        <v>69</v>
      </c>
      <c r="D53" s="15"/>
    </row>
    <row r="54" ht="20.1" customHeight="true" spans="1:4">
      <c r="A54" s="17"/>
      <c r="B54" s="16"/>
      <c r="C54" s="13" t="s">
        <v>70</v>
      </c>
      <c r="D54" s="15"/>
    </row>
    <row r="55" ht="20.1" customHeight="true" spans="1:4">
      <c r="A55" s="17"/>
      <c r="B55" s="16"/>
      <c r="C55" s="13" t="s">
        <v>71</v>
      </c>
      <c r="D55" s="15"/>
    </row>
    <row r="56" ht="20.1" customHeight="true" spans="1:4">
      <c r="A56" s="17"/>
      <c r="B56" s="16"/>
      <c r="C56" s="17"/>
      <c r="D56" s="19"/>
    </row>
    <row r="57" ht="20.1" customHeight="true" spans="1:4">
      <c r="A57" s="20" t="s">
        <v>72</v>
      </c>
      <c r="B57" s="16">
        <f>SUM(B6:B19)</f>
        <v>7747</v>
      </c>
      <c r="C57" s="21" t="s">
        <v>73</v>
      </c>
      <c r="D57" s="16">
        <f>D17+D47+D51+D52</f>
        <v>500881</v>
      </c>
    </row>
    <row r="58" s="1" customFormat="true" ht="20.1" customHeight="true" spans="1:4">
      <c r="A58" s="22" t="s">
        <v>74</v>
      </c>
      <c r="B58" s="23">
        <f>B59+B62+B65</f>
        <v>546064</v>
      </c>
      <c r="C58" s="22" t="s">
        <v>75</v>
      </c>
      <c r="D58" s="23">
        <f>SUM(D59+D60+D61+D63)</f>
        <v>52930</v>
      </c>
    </row>
    <row r="59" ht="20.1" customHeight="true" spans="1:4">
      <c r="A59" s="11" t="s">
        <v>76</v>
      </c>
      <c r="B59" s="14">
        <f>B60+B61</f>
        <v>292472</v>
      </c>
      <c r="C59" s="13" t="s">
        <v>77</v>
      </c>
      <c r="D59" s="16"/>
    </row>
    <row r="60" ht="20.1" customHeight="true" spans="1:4">
      <c r="A60" s="11" t="s">
        <v>78</v>
      </c>
      <c r="B60" s="14">
        <f>290696+1776</f>
        <v>292472</v>
      </c>
      <c r="C60" s="13" t="s">
        <v>79</v>
      </c>
      <c r="D60" s="14">
        <v>31</v>
      </c>
    </row>
    <row r="61" ht="20.1" customHeight="true" spans="1:4">
      <c r="A61" s="11" t="s">
        <v>80</v>
      </c>
      <c r="B61" s="16"/>
      <c r="C61" s="13" t="s">
        <v>81</v>
      </c>
      <c r="D61" s="14">
        <f>19627</f>
        <v>19627</v>
      </c>
    </row>
    <row r="62" ht="20.1" customHeight="true" spans="1:4">
      <c r="A62" s="11" t="s">
        <v>82</v>
      </c>
      <c r="B62" s="16">
        <v>1592</v>
      </c>
      <c r="C62" s="13" t="s">
        <v>83</v>
      </c>
      <c r="D62" s="16"/>
    </row>
    <row r="63" ht="20.1" customHeight="true" spans="1:4">
      <c r="A63" s="11" t="s">
        <v>84</v>
      </c>
      <c r="B63" s="16"/>
      <c r="C63" s="13" t="s">
        <v>85</v>
      </c>
      <c r="D63" s="14">
        <v>33272</v>
      </c>
    </row>
    <row r="64" ht="20.1" customHeight="true" spans="1:4">
      <c r="A64" s="11" t="s">
        <v>86</v>
      </c>
      <c r="B64" s="16"/>
      <c r="C64" s="13" t="s">
        <v>87</v>
      </c>
      <c r="D64" s="16"/>
    </row>
    <row r="65" ht="20.1" customHeight="true" spans="1:4">
      <c r="A65" s="11" t="s">
        <v>88</v>
      </c>
      <c r="B65" s="16">
        <f>200000+52000</f>
        <v>252000</v>
      </c>
      <c r="C65" s="17"/>
      <c r="D65" s="16"/>
    </row>
    <row r="66" ht="20.1" customHeight="true" spans="1:4">
      <c r="A66" s="17"/>
      <c r="B66" s="16"/>
      <c r="C66" s="17"/>
      <c r="D66" s="16"/>
    </row>
    <row r="67" ht="20.1" customHeight="true" spans="1:4">
      <c r="A67" s="17"/>
      <c r="B67" s="16"/>
      <c r="C67" s="17"/>
      <c r="D67" s="16"/>
    </row>
    <row r="68" s="1" customFormat="true" ht="20.1" customHeight="true" spans="1:6">
      <c r="A68" s="10" t="s">
        <v>89</v>
      </c>
      <c r="B68" s="23">
        <f>+SUM(B57:B58)</f>
        <v>553811</v>
      </c>
      <c r="C68" s="10" t="s">
        <v>90</v>
      </c>
      <c r="D68" s="23">
        <f>SUM(D57:D58)</f>
        <v>553811</v>
      </c>
      <c r="F68" s="24"/>
    </row>
  </sheetData>
  <mergeCells count="4">
    <mergeCell ref="A2:D2"/>
    <mergeCell ref="A3:D3"/>
    <mergeCell ref="A4:B4"/>
    <mergeCell ref="C4:D4"/>
  </mergeCells>
  <printOptions horizontalCentered="true"/>
  <pageMargins left="0.700694444444445" right="0.700694444444445" top="0.751388888888889" bottom="0.751388888888889" header="0.298611111111111" footer="0.298611111111111"/>
  <pageSetup paperSize="9" scale="68" firstPageNumber="31" fitToHeight="0" orientation="portrait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何冬冬</dc:creator>
  <cp:lastModifiedBy>computer</cp:lastModifiedBy>
  <dcterms:created xsi:type="dcterms:W3CDTF">2020-03-06T18:41:00Z</dcterms:created>
  <dcterms:modified xsi:type="dcterms:W3CDTF">2022-07-11T11:31:43Z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FA61F4A0CF964209A1E73DCC69925967</vt:lpwstr>
  </property>
</Properties>
</file>